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2" yWindow="-12" windowWidth="11520" windowHeight="10656" activeTab="9"/>
  </bookViews>
  <sheets>
    <sheet name="Inhalt" sheetId="24" r:id="rId1"/>
    <sheet name="A2a" sheetId="1" r:id="rId2"/>
    <sheet name="A2b" sheetId="17" r:id="rId3"/>
    <sheet name="A3" sheetId="3" r:id="rId4"/>
    <sheet name="A4" sheetId="16" r:id="rId5"/>
    <sheet name="A5a" sheetId="4" r:id="rId6"/>
    <sheet name="A5b" sheetId="5" r:id="rId7"/>
    <sheet name="A6" sheetId="8" r:id="rId8"/>
    <sheet name="A7" sheetId="23" r:id="rId9"/>
    <sheet name="A8" sheetId="13" r:id="rId10"/>
    <sheet name="A9" sheetId="14" r:id="rId11"/>
    <sheet name="A10" sheetId="12" r:id="rId12"/>
  </sheets>
  <externalReferences>
    <externalReference r:id="rId13"/>
  </externalReferences>
  <definedNames>
    <definedName name="_705fe340_STF_Fuss_1_CN1">#REF!</definedName>
    <definedName name="_705fe340_STF_Koerper_1_CN1">#REF!</definedName>
    <definedName name="_705fe340_STF_Koerper_1_CN2">#REF!</definedName>
    <definedName name="_705fe340_STF_Tabellenkopf_1_CN1">#REF!</definedName>
    <definedName name="_705fe340_STF_Titel_1_CN1">#REF!</definedName>
    <definedName name="_705fe340_STF_Vorspalte_1_CN1">#REF!</definedName>
    <definedName name="_705fe340_STF_Vorspalte_1_CN2">#REF!</definedName>
    <definedName name="_705fe340_STF_Zwischenueberschrift_1_CN1">#REF!</definedName>
    <definedName name="_705fe340_STF_Zwischenueberschrift_1_CN2">#REF!</definedName>
    <definedName name="_73752784_STF_Fuss_1_CN1">#REF!</definedName>
    <definedName name="_73752784_STF_Koerper_1_CN1">#REF!</definedName>
    <definedName name="_73752784_STF_Koerper_1_CN2">#REF!</definedName>
    <definedName name="_73752784_STF_Tabellenkopf_1_CN1">#REF!</definedName>
    <definedName name="_73752784_STF_Tabellenkopf_1_CN2">#REF!</definedName>
    <definedName name="_73752784_STF_Titel_1_CN1">#REF!</definedName>
    <definedName name="_73752784_STF_Vorspalte_1_CN1">#REF!</definedName>
    <definedName name="_73752784_STF_Vorspalte_1_CN2">#REF!</definedName>
    <definedName name="_a26e59ac_STF_Dekoration_1_CN1">#REF!</definedName>
    <definedName name="_a26e59ac_STF_Fuss_1_CN1">#REF!</definedName>
    <definedName name="_a26e59ac_STF_Gesamtsumme_1_CN1">#REF!</definedName>
    <definedName name="_a26e59ac_STF_Gesamtsumme_1_CN2">#REF!</definedName>
    <definedName name="_a26e59ac_STF_Koerper_1_CN1">#REF!</definedName>
    <definedName name="_a26e59ac_STF_Tabellenkopf_1_CN1">#REF!</definedName>
    <definedName name="_a26e59ac_STF_Titel_1_CN6">#REF!</definedName>
    <definedName name="_a26e59ac_STF_Titel_1_CN7">#REF!</definedName>
    <definedName name="_a26e59ac_STF_Titel_1_CN8">#REF!</definedName>
    <definedName name="_a26e59ac_STF_Vorspalte_1_CN1">#REF!</definedName>
    <definedName name="_b26d7012_STF_Fuss_1_CN1">#REF!</definedName>
    <definedName name="_b26d7012_STF_Koerper_1_CN1">#REF!</definedName>
    <definedName name="_b26d7012_STF_Koerper_1_CN2">#REF!</definedName>
    <definedName name="_b26d7012_STF_Tabellenkopf_1_CN1">#REF!</definedName>
    <definedName name="_b26d7012_STF_Titel_1_CN1">#REF!</definedName>
    <definedName name="_b26d7012_STF_Vorspalte_1_CN1">#REF!</definedName>
    <definedName name="_b26d7012_STF_Vorspalte_1_CN2">#REF!</definedName>
    <definedName name="_b26d7012_STF_Zwischenueberschrift_1_CN1">#REF!</definedName>
    <definedName name="_b26d7012_STF_Zwischenueberschrift_1_CN2">#REF!</definedName>
    <definedName name="_e4469c36_STF_Fuss_1_CN1">#REF!</definedName>
    <definedName name="_e4469c36_STF_Tabellenkopf_1_CN1">#REF!</definedName>
    <definedName name="_e4469c36_STF_Titel_1_CN1">#REF!</definedName>
    <definedName name="_e4469c36_STF_Titel_1_CN2">#REF!</definedName>
    <definedName name="_e4469c36_STF_Vorspalte_1_CN1">#REF!</definedName>
    <definedName name="_e4469c36_STF_Vorspalte_1_CN2">#REF!</definedName>
    <definedName name="_e4469c36_STF_Vorspalte_1_CN3">#REF!</definedName>
    <definedName name="_e4469c36_STF_Vorspalte_1_CN4">#REF!</definedName>
    <definedName name="_e4469c36_STF_Zwischenueberschrift_1_CN1">#REF!,#REF!,#REF!</definedName>
    <definedName name="_e4469c36_STF_Zwischenueberschrift_1_CN2">#REF!,#REF!,#REF!</definedName>
    <definedName name="_e86781fc_STF_Fuss_1_CN1">#REF!</definedName>
    <definedName name="_e86781fc_STF_Koerper_1_CN1">#REF!</definedName>
    <definedName name="_e86781fc_STF_Koerper_1_CN2">#REF!</definedName>
    <definedName name="_e86781fc_STF_Tabellenkopf_1_CN1">#REF!</definedName>
    <definedName name="_e86781fc_STF_Titel_1_CN1">#REF!</definedName>
    <definedName name="_e86781fc_STF_Vorspalte_1_CN1">#REF!</definedName>
    <definedName name="_e86781fc_STF_Vorspalte_1_CN2">#REF!</definedName>
    <definedName name="_e86781fc_STF_Zwischenueberschrift_1_CN1">#REF!</definedName>
    <definedName name="_e86781fc_STF_Zwischenueberschrift_1_CN2">#REF!</definedName>
    <definedName name="_ec027b46_STF_Fuss_1_CN1">#REF!</definedName>
    <definedName name="_ec027b46_STF_Koerper_1_CN1">#REF!</definedName>
    <definedName name="_ec027b46_STF_Koerper_1_CN2">#REF!</definedName>
    <definedName name="_ec027b46_STF_Tabellenkopf_1_CN1">#REF!</definedName>
    <definedName name="_ec027b46_STF_Titel_1_CN1">#REF!</definedName>
    <definedName name="_ec027b46_STF_Vorspalte_1_CN1">#REF!</definedName>
    <definedName name="_ec027b46_STF_Vorspalte_1_CN2">#REF!</definedName>
    <definedName name="_ec027b46_STF_Zwischenueberschrift_1_CN1">#REF!</definedName>
    <definedName name="_ec027b46_STF_Zwischenueberschrift_1_CN2">#REF!</definedName>
    <definedName name="a" hidden="1">"835"</definedName>
    <definedName name="A_impresión_IM">#REF!</definedName>
    <definedName name="aa" hidden="1">{"'701_7'!$A$16:$Z$80"}</definedName>
    <definedName name="aaa" hidden="1">{"'6100'!$A$14:$J$72"}</definedName>
    <definedName name="AFDRUKBEREIK">#REF!</definedName>
    <definedName name="AFDRUKBEREIK_MI">#REF!</definedName>
    <definedName name="ARCoeff">0.2</definedName>
    <definedName name="AREA_STAMPA">#REF!</definedName>
    <definedName name="AREA_STAMPA_MI">#REF!</definedName>
    <definedName name="bb" hidden="1">{"'701_7'!$A$16:$Z$80"}</definedName>
    <definedName name="BoP_DAT">#REF!</definedName>
    <definedName name="BoP_Dat_begin">1</definedName>
    <definedName name="ccc" hidden="1">{"'701_7'!$A$16:$Z$80"}</definedName>
    <definedName name="DAT">'[1]#Rahmenbedingungen'!$A$2:$EZ$160</definedName>
    <definedName name="Dat_begin">'[1]#Rahmenbedingungen'!$D$13</definedName>
    <definedName name="DAT_begin_resp">2</definedName>
    <definedName name="DAT_data_b">#REF!</definedName>
    <definedName name="DAT_Q">#REF!</definedName>
    <definedName name="Daten">#REF!</definedName>
    <definedName name="ddd" hidden="1">{"'701_7'!$A$16:$Z$80"}</definedName>
    <definedName name="depp" hidden="1">{"'701_7'!$A$16:$Z$80"}</definedName>
    <definedName name="depp1" hidden="1">{"'701_7'!$A$16:$Z$80"}</definedName>
    <definedName name="Differenz">#REF!</definedName>
    <definedName name="_xlnm.Print_Area" localSheetId="11">'A10'!$A$1:$W$43</definedName>
    <definedName name="_xlnm.Print_Area" localSheetId="1">A2a!$A$1:$T$58</definedName>
    <definedName name="_xlnm.Print_Area" localSheetId="2">A2b!$B$1:$L$50,A2b!$N$1:$X$50</definedName>
    <definedName name="_xlnm.Print_Area" localSheetId="3">'A3'!$A$1:$M$62</definedName>
    <definedName name="_xlnm.Print_Area" localSheetId="4">'A4'!$A$1:$G$57</definedName>
    <definedName name="_xlnm.Print_Area" localSheetId="5">A5a!$A$1:$W$59</definedName>
    <definedName name="_xlnm.Print_Area" localSheetId="6">A5b!$A$1:$T$54</definedName>
    <definedName name="_xlnm.Print_Area" localSheetId="7">'A6'!$A$1:$Q$48</definedName>
    <definedName name="_xlnm.Print_Area" localSheetId="8">'A7'!$A$1:$D$64</definedName>
    <definedName name="_xlnm.Print_Area" localSheetId="9">'A8'!$A$1:$K$64</definedName>
    <definedName name="_xlnm.Print_Area" localSheetId="10">'A9'!$A$1:$K$65</definedName>
    <definedName name="_xlnm.Print_Area">#REF!</definedName>
    <definedName name="DRUCKBEREICH_MI">#REF!</definedName>
    <definedName name="es">#REF!</definedName>
    <definedName name="gigig" hidden="1">{"'701_7'!$A$16:$Z$80"}</definedName>
    <definedName name="glglg">#REF!</definedName>
    <definedName name="gugugu" hidden="1">{"'701_7'!$A$16:$Z$80"}</definedName>
    <definedName name="HTML_CodePage" hidden="1">1252</definedName>
    <definedName name="HTML_Control" hidden="1">{"'6100'!$A$14:$J$72"}</definedName>
    <definedName name="HTML_Control2" hidden="1">{"'701_7'!$A$16:$Z$80"}</definedName>
    <definedName name="HTML_Description" hidden="1">""</definedName>
    <definedName name="HTML_Email" hidden="1">""</definedName>
    <definedName name="HTML_Header" hidden="1">"6100"</definedName>
    <definedName name="HTML_LastUpdate" hidden="1">"20.08.98"</definedName>
    <definedName name="HTML_LineAfter" hidden="1">FALSE</definedName>
    <definedName name="HTML_LineBefore" hidden="1">FALSE</definedName>
    <definedName name="HTML_Name" hidden="1">"OeNB"</definedName>
    <definedName name="HTML_OBDlg2" hidden="1">TRUE</definedName>
    <definedName name="HTML_OBDlg4" hidden="1">TRUE</definedName>
    <definedName name="HTML_OS" hidden="1">0</definedName>
    <definedName name="HTML_PathFile" hidden="1">"K:\elp-prod\html_in\6100.htm"</definedName>
    <definedName name="HTML_Title" hidden="1">"TAB6-100"</definedName>
    <definedName name="HTML1_1" hidden="1">"[INDIKAT1.XLS]Vorhersageindikatorenset!$A$15:$K$76"</definedName>
    <definedName name="HTML1_10" hidden="1">""</definedName>
    <definedName name="HTML1_11" hidden="1">1</definedName>
    <definedName name="HTML1_12" hidden="1">"K:\ELP-PROD\VOWA\6100.HTM"</definedName>
    <definedName name="HTML1_13" hidden="1">"K:\ELP-PROD\AUSA\835_1.htm"</definedName>
    <definedName name="HTML1_2" hidden="1">1</definedName>
    <definedName name="HTML1_3" hidden="1">"INDIKAT1"</definedName>
    <definedName name="HTML1_4" hidden="1">"Vorhersageindikatorenset"</definedName>
    <definedName name="HTML1_5" hidden="1">""</definedName>
    <definedName name="HTML1_6" hidden="1">-4146</definedName>
    <definedName name="HTML1_7" hidden="1">-4146</definedName>
    <definedName name="HTML1_8" hidden="1">"30.09.1997"</definedName>
    <definedName name="HTML1_9" hidden="1">"Mag. Schüller Wolfgang"</definedName>
    <definedName name="HTML10_1" hidden="1">"'[TAB6-100.XLS]6100'!$A$14:$J$72"</definedName>
    <definedName name="HTML10_10" hidden="1">""</definedName>
    <definedName name="HTML10_11" hidden="1">1</definedName>
    <definedName name="HTML10_12" hidden="1">"K:\ELP-PROD\html_in\6100.htm"</definedName>
    <definedName name="HTML10_2" hidden="1">1</definedName>
    <definedName name="HTML10_3" hidden="1">"TAB6-100"</definedName>
    <definedName name="HTML10_4" hidden="1">"6100"</definedName>
    <definedName name="HTML10_5" hidden="1">""</definedName>
    <definedName name="HTML10_6" hidden="1">-4146</definedName>
    <definedName name="HTML10_7" hidden="1">-4146</definedName>
    <definedName name="HTML10_8" hidden="1">"20.05.1998"</definedName>
    <definedName name="HTML10_9" hidden="1">"OeNB"</definedName>
    <definedName name="HTML11_1" hidden="1">"'[TAB6-1-1.XLS]Tabelle_6.1.1'!$A$7:$M$45"</definedName>
    <definedName name="HTML11_10" hidden="1">""</definedName>
    <definedName name="HTML11_11" hidden="1">1</definedName>
    <definedName name="HTML11_12" hidden="1">"k:\elp-prod\html_in\611.htm"</definedName>
    <definedName name="HTML11_2" hidden="1">1</definedName>
    <definedName name="HTML11_3" hidden="1">"TAB6-1-1"</definedName>
    <definedName name="HTML11_4" hidden="1">"Tabelle_6.1.1"</definedName>
    <definedName name="HTML11_5" hidden="1">""</definedName>
    <definedName name="HTML11_6" hidden="1">-4146</definedName>
    <definedName name="HTML11_7" hidden="1">-4146</definedName>
    <definedName name="HTML11_8" hidden="1">"15.05.1998"</definedName>
    <definedName name="HTML11_9" hidden="1">"OeNB"</definedName>
    <definedName name="HTML12_1" hidden="1">"[MONATSHE.XLS]Privkon!$A$1:$M$115"</definedName>
    <definedName name="HTML12_10" hidden="1">""</definedName>
    <definedName name="HTML12_11" hidden="1">1</definedName>
    <definedName name="HTML12_12" hidden="1">"K:\ELP-PROD\VOWA\605.htm"</definedName>
    <definedName name="HTML12_2" hidden="1">1</definedName>
    <definedName name="HTML12_3" hidden="1">"MONATSHE"</definedName>
    <definedName name="HTML12_4" hidden="1">"Privkon"</definedName>
    <definedName name="HTML12_5" hidden="1">""</definedName>
    <definedName name="HTML12_6" hidden="1">-4146</definedName>
    <definedName name="HTML12_7" hidden="1">-4146</definedName>
    <definedName name="HTML12_8" hidden="1">"17.09.1997"</definedName>
    <definedName name="HTML12_9" hidden="1">"WAGNERK"</definedName>
    <definedName name="HTML13_1" hidden="1">"[MONATSHE.XLS]Ausland!$A$1:$K$37"</definedName>
    <definedName name="HTML13_10" hidden="1">""</definedName>
    <definedName name="HTML13_11" hidden="1">1</definedName>
    <definedName name="HTML13_12" hidden="1">"K:\ELP-PROD\VOWA\606.htm"</definedName>
    <definedName name="HTML13_2" hidden="1">1</definedName>
    <definedName name="HTML13_3" hidden="1">"MONATSHE"</definedName>
    <definedName name="HTML13_4" hidden="1">"Ausland"</definedName>
    <definedName name="HTML13_5" hidden="1">""</definedName>
    <definedName name="HTML13_6" hidden="1">-4146</definedName>
    <definedName name="HTML13_7" hidden="1">-4146</definedName>
    <definedName name="HTML13_8" hidden="1">"17.09.1997"</definedName>
    <definedName name="HTML13_9" hidden="1">"WAGNERK"</definedName>
    <definedName name="HTML14_1" hidden="1">"[MONATSHE.XLS]Kennz!$A$1:$K$50"</definedName>
    <definedName name="HTML14_10" hidden="1">""</definedName>
    <definedName name="HTML14_11" hidden="1">1</definedName>
    <definedName name="HTML14_12" hidden="1">"K:\ELP-PROD\VOWA\607.htm"</definedName>
    <definedName name="HTML14_2" hidden="1">1</definedName>
    <definedName name="HTML14_3" hidden="1">"MONATSHE"</definedName>
    <definedName name="HTML14_4" hidden="1">"Kennz"</definedName>
    <definedName name="HTML14_5" hidden="1">""</definedName>
    <definedName name="HTML14_6" hidden="1">-4146</definedName>
    <definedName name="HTML14_7" hidden="1">-4146</definedName>
    <definedName name="HTML14_8" hidden="1">"17.09.1997"</definedName>
    <definedName name="HTML14_9" hidden="1">"WAGNERK"</definedName>
    <definedName name="HTML15_1" hidden="1">"[MONATSHE.XLS]VPI!$A$1:$J$37"</definedName>
    <definedName name="HTML15_10" hidden="1">""</definedName>
    <definedName name="HTML15_11" hidden="1">1</definedName>
    <definedName name="HTML15_12" hidden="1">"K:\ELP-PROD\VOWA\620.htm"</definedName>
    <definedName name="HTML15_2" hidden="1">1</definedName>
    <definedName name="HTML15_3" hidden="1">"MONATSHE"</definedName>
    <definedName name="HTML15_4" hidden="1">"VPI"</definedName>
    <definedName name="HTML15_5" hidden="1">""</definedName>
    <definedName name="HTML15_6" hidden="1">-4146</definedName>
    <definedName name="HTML15_7" hidden="1">-4146</definedName>
    <definedName name="HTML15_8" hidden="1">"17.09.1997"</definedName>
    <definedName name="HTML15_9" hidden="1">"WAGNERK"</definedName>
    <definedName name="HTML16_1" hidden="1">"[MONATSHE.XLS]HVPI!$A$1:$O$27"</definedName>
    <definedName name="HTML16_10" hidden="1">""</definedName>
    <definedName name="HTML16_11" hidden="1">1</definedName>
    <definedName name="HTML16_12" hidden="1">"K:\ELP-PROD\VOWA\621.htm"</definedName>
    <definedName name="HTML16_2" hidden="1">1</definedName>
    <definedName name="HTML16_3" hidden="1">"MONATSHE"</definedName>
    <definedName name="HTML16_4" hidden="1">"HVPI"</definedName>
    <definedName name="HTML16_5" hidden="1">""</definedName>
    <definedName name="HTML16_6" hidden="1">-4146</definedName>
    <definedName name="HTML16_7" hidden="1">-4146</definedName>
    <definedName name="HTML16_8" hidden="1">"17.09.1997"</definedName>
    <definedName name="HTML16_9" hidden="1">"WAGNERK"</definedName>
    <definedName name="HTML17_1" hidden="1">"'[MONATSHE.XLS]GPI,BPI'!$A$1:$N$36"</definedName>
    <definedName name="HTML17_10" hidden="1">""</definedName>
    <definedName name="HTML17_11" hidden="1">1</definedName>
    <definedName name="HTML17_12" hidden="1">"K:\ELP-PROD\VOWA\622.htm"</definedName>
    <definedName name="HTML17_2" hidden="1">1</definedName>
    <definedName name="HTML17_3" hidden="1">"MONATSHE"</definedName>
    <definedName name="HTML17_4" hidden="1">"GPI,BPI"</definedName>
    <definedName name="HTML17_5" hidden="1">""</definedName>
    <definedName name="HTML17_6" hidden="1">-4146</definedName>
    <definedName name="HTML17_7" hidden="1">-4146</definedName>
    <definedName name="HTML17_8" hidden="1">"17.09.1997"</definedName>
    <definedName name="HTML17_9" hidden="1">"WAGNERK"</definedName>
    <definedName name="HTML18_1" hidden="1">"[MONATSHE.XLS]Tarif!$A$1:$Q$40"</definedName>
    <definedName name="HTML18_10" hidden="1">""</definedName>
    <definedName name="HTML18_11" hidden="1">1</definedName>
    <definedName name="HTML18_12" hidden="1">"K:\ELP-PROD\VOWA\63.htm"</definedName>
    <definedName name="HTML18_2" hidden="1">1</definedName>
    <definedName name="HTML18_3" hidden="1">"MONATSHE"</definedName>
    <definedName name="HTML18_4" hidden="1">"Tarif"</definedName>
    <definedName name="HTML18_5" hidden="1">""</definedName>
    <definedName name="HTML18_6" hidden="1">-4146</definedName>
    <definedName name="HTML18_7" hidden="1">-4146</definedName>
    <definedName name="HTML18_8" hidden="1">"17.09.1997"</definedName>
    <definedName name="HTML18_9" hidden="1">"WAGNERK"</definedName>
    <definedName name="HTML19_1" hidden="1">"[MONATSHE.XLS]Erwerb!$A$1:$J$37"</definedName>
    <definedName name="HTML19_10" hidden="1">""</definedName>
    <definedName name="HTML19_11" hidden="1">1</definedName>
    <definedName name="HTML19_12" hidden="1">"K:\ELP-PROD\VOWA\640.htm"</definedName>
    <definedName name="HTML19_2" hidden="1">1</definedName>
    <definedName name="HTML19_3" hidden="1">"MONATSHE"</definedName>
    <definedName name="HTML19_4" hidden="1">"Erwerb"</definedName>
    <definedName name="HTML19_5" hidden="1">""</definedName>
    <definedName name="HTML19_6" hidden="1">-4146</definedName>
    <definedName name="HTML19_7" hidden="1">-4146</definedName>
    <definedName name="HTML19_8" hidden="1">"17.09.1997"</definedName>
    <definedName name="HTML19_9" hidden="1">"WAGNERK"</definedName>
    <definedName name="HTML2_1" hidden="1">"[INDIKAT1.XLS]Vorhersageindikator_Österreich!$A$15:$K$76"</definedName>
    <definedName name="HTML2_10" hidden="1">""</definedName>
    <definedName name="HTML2_11" hidden="1">1</definedName>
    <definedName name="HTML2_12" hidden="1">"K:\ELP-PROD\VOWA\6100.HTM"</definedName>
    <definedName name="HTML2_2" hidden="1">1</definedName>
    <definedName name="HTML2_3" hidden="1">"INDIKAT1"</definedName>
    <definedName name="HTML2_4" hidden="1">"Vorhersageindikator_Österreich"</definedName>
    <definedName name="HTML2_5" hidden="1">""</definedName>
    <definedName name="HTML2_6" hidden="1">-4146</definedName>
    <definedName name="HTML2_7" hidden="1">-4146</definedName>
    <definedName name="HTML2_8" hidden="1">"08.10.1997"</definedName>
    <definedName name="HTML2_9" hidden="1">"Mag. Schüller Wolfgang"</definedName>
    <definedName name="HTML20_1" hidden="1">"[MONATSHE.XLS]Arbeit!$A$1:$O$39"</definedName>
    <definedName name="HTML20_10" hidden="1">""</definedName>
    <definedName name="HTML20_11" hidden="1">1</definedName>
    <definedName name="HTML20_12" hidden="1">"K:\ELP-PROD\VOWA\641.htm"</definedName>
    <definedName name="HTML20_2" hidden="1">1</definedName>
    <definedName name="HTML20_3" hidden="1">"MONATSHE"</definedName>
    <definedName name="HTML20_4" hidden="1">"Arbeit"</definedName>
    <definedName name="HTML20_5" hidden="1">""</definedName>
    <definedName name="HTML20_6" hidden="1">-4146</definedName>
    <definedName name="HTML20_7" hidden="1">-4146</definedName>
    <definedName name="HTML20_8" hidden="1">"17.09.1997"</definedName>
    <definedName name="HTML20_9" hidden="1">"WAGNERK"</definedName>
    <definedName name="HTML21_1" hidden="1">"[MONATSHE.XLS]Handel!$A$1:$I$35"</definedName>
    <definedName name="HTML21_10" hidden="1">""</definedName>
    <definedName name="HTML21_11" hidden="1">1</definedName>
    <definedName name="HTML21_12" hidden="1">"K:\ELP-PROD\VOWA\65.htm"</definedName>
    <definedName name="HTML21_2" hidden="1">1</definedName>
    <definedName name="HTML21_3" hidden="1">"MONATSHE"</definedName>
    <definedName name="HTML21_4" hidden="1">"Handel"</definedName>
    <definedName name="HTML21_5" hidden="1">""</definedName>
    <definedName name="HTML21_6" hidden="1">-4146</definedName>
    <definedName name="HTML21_7" hidden="1">-4146</definedName>
    <definedName name="HTML21_8" hidden="1">"17.09.1997"</definedName>
    <definedName name="HTML21_9" hidden="1">"WAGNERK"</definedName>
    <definedName name="HTML22_1" hidden="1">"[MONATSHE.XLS]VGL!$A$1:$AF$64"</definedName>
    <definedName name="HTML22_10" hidden="1">""</definedName>
    <definedName name="HTML22_11" hidden="1">1</definedName>
    <definedName name="HTML22_12" hidden="1">"K:\ELP-PROD\VOWA\603.htm"</definedName>
    <definedName name="HTML22_2" hidden="1">1</definedName>
    <definedName name="HTML22_3" hidden="1">"MONATSHE"</definedName>
    <definedName name="HTML22_4" hidden="1">"VGL"</definedName>
    <definedName name="HTML22_5" hidden="1">""</definedName>
    <definedName name="HTML22_6" hidden="1">-4146</definedName>
    <definedName name="HTML22_7" hidden="1">-4146</definedName>
    <definedName name="HTML22_8" hidden="1">"17.09.1997"</definedName>
    <definedName name="HTML22_9" hidden="1">"WAGNERK"</definedName>
    <definedName name="HTML23_1" hidden="1">"[MONATSHE.XLS]Wechselk!$A$1:$K$37"</definedName>
    <definedName name="HTML23_10" hidden="1">""</definedName>
    <definedName name="HTML23_11" hidden="1">1</definedName>
    <definedName name="HTML23_12" hidden="1">"K:\ELP-PROD\VOWA\68.htm"</definedName>
    <definedName name="HTML23_2" hidden="1">1</definedName>
    <definedName name="HTML23_3" hidden="1">"MONATSHE"</definedName>
    <definedName name="HTML23_4" hidden="1">"Wechselk"</definedName>
    <definedName name="HTML23_5" hidden="1">""</definedName>
    <definedName name="HTML23_6" hidden="1">-4146</definedName>
    <definedName name="HTML23_7" hidden="1">-4146</definedName>
    <definedName name="HTML23_8" hidden="1">"17.09.1997"</definedName>
    <definedName name="HTML23_9" hidden="1">"WAGNERK"</definedName>
    <definedName name="HTML24_1" hidden="1">"[MONATSHE.XLS]VGR!$A$5:$L$65"</definedName>
    <definedName name="HTML24_10" hidden="1">""</definedName>
    <definedName name="HTML24_11" hidden="1">1</definedName>
    <definedName name="HTML24_12" hidden="1">"K:\ELP-PROD\vowa\600.htm"</definedName>
    <definedName name="HTML24_2" hidden="1">1</definedName>
    <definedName name="HTML24_3" hidden="1">"MONATSHE"</definedName>
    <definedName name="HTML24_4" hidden="1">"VGR"</definedName>
    <definedName name="HTML24_5" hidden="1">""</definedName>
    <definedName name="HTML24_6" hidden="1">-4146</definedName>
    <definedName name="HTML24_7" hidden="1">-4146</definedName>
    <definedName name="HTML24_8" hidden="1">"18.09.1997"</definedName>
    <definedName name="HTML24_9" hidden="1">"WAGNERK"</definedName>
    <definedName name="HTML25_1" hidden="1">"[MONATSHE.XLS]BAI!$A$5:$K$64"</definedName>
    <definedName name="HTML25_10" hidden="1">""</definedName>
    <definedName name="HTML25_11" hidden="1">1</definedName>
    <definedName name="HTML25_12" hidden="1">"K:\ELP-PROD\vowa\604.htm"</definedName>
    <definedName name="HTML25_2" hidden="1">1</definedName>
    <definedName name="HTML25_3" hidden="1">"MONATSHE"</definedName>
    <definedName name="HTML25_4" hidden="1">"BAI"</definedName>
    <definedName name="HTML25_5" hidden="1">""</definedName>
    <definedName name="HTML25_6" hidden="1">-4146</definedName>
    <definedName name="HTML25_7" hidden="1">-4146</definedName>
    <definedName name="HTML25_8" hidden="1">"29.09.1997"</definedName>
    <definedName name="HTML25_9" hidden="1">"WAGNERK"</definedName>
    <definedName name="HTML26_1" hidden="1">"[MONATSHE.XLS]Kennz!$A$2:$K$50"</definedName>
    <definedName name="HTML26_10" hidden="1">""</definedName>
    <definedName name="HTML26_11" hidden="1">1</definedName>
    <definedName name="HTML26_12" hidden="1">"K:\ELP-PROD\vowa\607.htm"</definedName>
    <definedName name="HTML26_2" hidden="1">1</definedName>
    <definedName name="HTML26_3" hidden="1">"MONATSHE"</definedName>
    <definedName name="HTML26_4" hidden="1">"Kennz"</definedName>
    <definedName name="HTML26_5" hidden="1">""</definedName>
    <definedName name="HTML26_6" hidden="1">-4146</definedName>
    <definedName name="HTML26_7" hidden="1">-4146</definedName>
    <definedName name="HTML26_8" hidden="1">"19.09.1997"</definedName>
    <definedName name="HTML26_9" hidden="1">"WAGNERK"</definedName>
    <definedName name="HTML27_1" hidden="1">"[MONATSHE.XLS]Kennz!$A$2:$K$51"</definedName>
    <definedName name="HTML27_10" hidden="1">""</definedName>
    <definedName name="HTML27_11" hidden="1">1</definedName>
    <definedName name="HTML27_12" hidden="1">"K:\ELP-PROD\vowa\607.htm"</definedName>
    <definedName name="HTML27_2" hidden="1">1</definedName>
    <definedName name="HTML27_3" hidden="1">"MONATSHE"</definedName>
    <definedName name="HTML27_4" hidden="1">"Kennz"</definedName>
    <definedName name="HTML27_5" hidden="1">""</definedName>
    <definedName name="HTML27_6" hidden="1">-4146</definedName>
    <definedName name="HTML27_7" hidden="1">-4146</definedName>
    <definedName name="HTML27_8" hidden="1">"24.09.1997"</definedName>
    <definedName name="HTML27_9" hidden="1">"WAGNERK"</definedName>
    <definedName name="HTML28_1" hidden="1">"[MONATSHE.XLS]Ausland!$A$2:$K$38"</definedName>
    <definedName name="HTML28_10" hidden="1">""</definedName>
    <definedName name="HTML28_11" hidden="1">1</definedName>
    <definedName name="HTML28_12" hidden="1">"K:\ELP-PROD\vowa\606.htm"</definedName>
    <definedName name="HTML28_2" hidden="1">1</definedName>
    <definedName name="HTML28_3" hidden="1">"MONATSHE"</definedName>
    <definedName name="HTML28_4" hidden="1">"Ausland"</definedName>
    <definedName name="HTML28_5" hidden="1">""</definedName>
    <definedName name="HTML28_6" hidden="1">-4146</definedName>
    <definedName name="HTML28_7" hidden="1">-4146</definedName>
    <definedName name="HTML28_8" hidden="1">"30.09.1997"</definedName>
    <definedName name="HTML28_9" hidden="1">"WAGNERK"</definedName>
    <definedName name="HTML29_1" hidden="1">"[MONATSHE.XLS]Arbeit!$A$5:$O$39"</definedName>
    <definedName name="HTML29_10" hidden="1">""</definedName>
    <definedName name="HTML29_11" hidden="1">1</definedName>
    <definedName name="HTML29_12" hidden="1">"K:\ELP-PROD\vowa\641.htm"</definedName>
    <definedName name="HTML29_2" hidden="1">1</definedName>
    <definedName name="HTML29_3" hidden="1">"MONATSHE"</definedName>
    <definedName name="HTML29_4" hidden="1">"Arbeit"</definedName>
    <definedName name="HTML29_5" hidden="1">""</definedName>
    <definedName name="HTML29_6" hidden="1">-4146</definedName>
    <definedName name="HTML29_7" hidden="1">-4146</definedName>
    <definedName name="HTML29_8" hidden="1">"24.09.1997"</definedName>
    <definedName name="HTML29_9" hidden="1">"WAGNERK"</definedName>
    <definedName name="HTML3_1" hidden="1">"[INDIKAT1.XLS]Vorhersageindikator_Österreich!$A$6:$K$74"</definedName>
    <definedName name="HTML3_10" hidden="1">""</definedName>
    <definedName name="HTML3_11" hidden="1">1</definedName>
    <definedName name="HTML3_12" hidden="1">"K:\ELP-PROD\6100.htm"</definedName>
    <definedName name="HTML3_2" hidden="1">1</definedName>
    <definedName name="HTML3_3" hidden="1">"INDIKAT1"</definedName>
    <definedName name="HTML3_4" hidden="1">"Vorhersageindikator_Österreich"</definedName>
    <definedName name="HTML3_5" hidden="1">""</definedName>
    <definedName name="HTML3_6" hidden="1">-4146</definedName>
    <definedName name="HTML3_7" hidden="1">-4146</definedName>
    <definedName name="HTML3_8" hidden="1">"08.10.1997"</definedName>
    <definedName name="HTML3_9" hidden="1">"OeNB"</definedName>
    <definedName name="HTML30_1" hidden="1">"'[MONATSHE.XLS]BIP-ENT'!$A$8:$S$53"</definedName>
    <definedName name="HTML30_10" hidden="1">""</definedName>
    <definedName name="HTML30_11" hidden="1">1</definedName>
    <definedName name="HTML30_12" hidden="1">"K:\ELP-PROD\vowa\601.htm"</definedName>
    <definedName name="HTML30_2" hidden="1">1</definedName>
    <definedName name="HTML30_3" hidden="1">"MONATSHE"</definedName>
    <definedName name="HTML30_4" hidden="1">"BIP-ENT"</definedName>
    <definedName name="HTML30_5" hidden="1">""</definedName>
    <definedName name="HTML30_6" hidden="1">-4146</definedName>
    <definedName name="HTML30_7" hidden="1">-4146</definedName>
    <definedName name="HTML30_8" hidden="1">"29.09.1997"</definedName>
    <definedName name="HTML30_9" hidden="1">"WAGNERK"</definedName>
    <definedName name="HTML31_1" hidden="1">"[MONATSHE.XLS]VGL1!$A$5:$J$64"</definedName>
    <definedName name="HTML31_10" hidden="1">""</definedName>
    <definedName name="HTML31_11" hidden="1">1</definedName>
    <definedName name="HTML31_12" hidden="1">"K:\ELP-PROD\VOWA\603_1.htm"</definedName>
    <definedName name="HTML31_2" hidden="1">1</definedName>
    <definedName name="HTML31_3" hidden="1">"MONATSHE"</definedName>
    <definedName name="HTML31_4" hidden="1">"VGL1"</definedName>
    <definedName name="HTML31_5" hidden="1">""</definedName>
    <definedName name="HTML31_6" hidden="1">-4146</definedName>
    <definedName name="HTML31_7" hidden="1">-4146</definedName>
    <definedName name="HTML31_8" hidden="1">"29.09.1997"</definedName>
    <definedName name="HTML31_9" hidden="1">"WAGNERK"</definedName>
    <definedName name="HTML32_1" hidden="1">"[MONATSHE.XLS]VGL2!$A$5:$J$64"</definedName>
    <definedName name="HTML32_10" hidden="1">""</definedName>
    <definedName name="HTML32_11" hidden="1">1</definedName>
    <definedName name="HTML32_12" hidden="1">"K:\ELP-PROD\VOWA\603_2.htm"</definedName>
    <definedName name="HTML32_2" hidden="1">1</definedName>
    <definedName name="HTML32_3" hidden="1">"MONATSHE"</definedName>
    <definedName name="HTML32_4" hidden="1">"VGL2"</definedName>
    <definedName name="HTML32_5" hidden="1">""</definedName>
    <definedName name="HTML32_6" hidden="1">-4146</definedName>
    <definedName name="HTML32_7" hidden="1">-4146</definedName>
    <definedName name="HTML32_8" hidden="1">"29.09.1997"</definedName>
    <definedName name="HTML32_9" hidden="1">"WAGNERK"</definedName>
    <definedName name="HTML33_1" hidden="1">"[MONATSHE.XLS]VGL3!$A$5:$J$35"</definedName>
    <definedName name="HTML33_10" hidden="1">""</definedName>
    <definedName name="HTML33_11" hidden="1">1</definedName>
    <definedName name="HTML33_12" hidden="1">"K:\ELP-PROD\VOWA\603_3.htm"</definedName>
    <definedName name="HTML33_2" hidden="1">1</definedName>
    <definedName name="HTML33_3" hidden="1">"MONATSHE"</definedName>
    <definedName name="HTML33_4" hidden="1">"VGL3"</definedName>
    <definedName name="HTML33_5" hidden="1">""</definedName>
    <definedName name="HTML33_6" hidden="1">-4146</definedName>
    <definedName name="HTML33_7" hidden="1">-4146</definedName>
    <definedName name="HTML33_8" hidden="1">"29.09.1997"</definedName>
    <definedName name="HTML33_9" hidden="1">"WAGNERK"</definedName>
    <definedName name="HTML34_1" hidden="1">"[MONATSHE.XLS]Privkons1!$A$5:$M$115"</definedName>
    <definedName name="HTML34_10" hidden="1">""</definedName>
    <definedName name="HTML34_11" hidden="1">1</definedName>
    <definedName name="HTML34_12" hidden="1">"K:\ELP-PROD\vowa\605_1.htm"</definedName>
    <definedName name="HTML34_2" hidden="1">1</definedName>
    <definedName name="HTML34_3" hidden="1">"MONATSHE"</definedName>
    <definedName name="HTML34_4" hidden="1">"Privkons1"</definedName>
    <definedName name="HTML34_5" hidden="1">""</definedName>
    <definedName name="HTML34_6" hidden="1">-4146</definedName>
    <definedName name="HTML34_7" hidden="1">-4146</definedName>
    <definedName name="HTML34_8" hidden="1">"30.09.1997"</definedName>
    <definedName name="HTML34_9" hidden="1">"WAGNERK"</definedName>
    <definedName name="HTML35_1" hidden="1">"[MONATSHE.XLS]PrivKons2!$A$5:$M$59"</definedName>
    <definedName name="HTML35_10" hidden="1">""</definedName>
    <definedName name="HTML35_11" hidden="1">1</definedName>
    <definedName name="HTML35_12" hidden="1">"K:\ELP-PROD\vowa\605_2.htm"</definedName>
    <definedName name="HTML35_2" hidden="1">1</definedName>
    <definedName name="HTML35_3" hidden="1">"MONATSHE"</definedName>
    <definedName name="HTML35_4" hidden="1">"PrivKons2"</definedName>
    <definedName name="HTML35_5" hidden="1">""</definedName>
    <definedName name="HTML35_6" hidden="1">-4146</definedName>
    <definedName name="HTML35_7" hidden="1">-4146</definedName>
    <definedName name="HTML35_8" hidden="1">"30.09.1997"</definedName>
    <definedName name="HTML35_9" hidden="1">"WAGNERK"</definedName>
    <definedName name="HTML36_1" hidden="1">"'[MONATSHE.XLS]6.2.2.GPI,BPI'!$A$6:$N$37"</definedName>
    <definedName name="HTML36_10" hidden="1">""</definedName>
    <definedName name="HTML36_11" hidden="1">1</definedName>
    <definedName name="HTML36_12" hidden="1">"K:\ELP-PROD\vowa\622.htm"</definedName>
    <definedName name="HTML36_2" hidden="1">1</definedName>
    <definedName name="HTML36_3" hidden="1">"MONATSHE"</definedName>
    <definedName name="HTML36_4" hidden="1">"6.2.2.GPI,BPI"</definedName>
    <definedName name="HTML36_5" hidden="1">""</definedName>
    <definedName name="HTML36_6" hidden="1">-4146</definedName>
    <definedName name="HTML36_7" hidden="1">-4146</definedName>
    <definedName name="HTML36_8" hidden="1">"02.10.1997"</definedName>
    <definedName name="HTML36_9" hidden="1">"WAGNERK"</definedName>
    <definedName name="HTML37_1" hidden="1">"'[MONATSHE.XLS]6.3.Tarif'!$A$7:$Q$40"</definedName>
    <definedName name="HTML37_10" hidden="1">""</definedName>
    <definedName name="HTML37_11" hidden="1">1</definedName>
    <definedName name="HTML37_12" hidden="1">"K:\ELP-PROD\vowa\63.htm"</definedName>
    <definedName name="HTML37_2" hidden="1">1</definedName>
    <definedName name="HTML37_3" hidden="1">"MONATSHE"</definedName>
    <definedName name="HTML37_4" hidden="1">"6.3.Tarif"</definedName>
    <definedName name="HTML37_5" hidden="1">""</definedName>
    <definedName name="HTML37_6" hidden="1">-4146</definedName>
    <definedName name="HTML37_7" hidden="1">-4146</definedName>
    <definedName name="HTML37_8" hidden="1">"02.10.1997"</definedName>
    <definedName name="HTML37_9" hidden="1">"WAGNERK"</definedName>
    <definedName name="HTML38_1" hidden="1">"'[MONATSHE.XLS]6.4.0.Erwerb'!$A$5:$J$37"</definedName>
    <definedName name="HTML38_10" hidden="1">""</definedName>
    <definedName name="HTML38_11" hidden="1">1</definedName>
    <definedName name="HTML38_12" hidden="1">"K:\ELP-PROD\vowa\640.htm"</definedName>
    <definedName name="HTML38_2" hidden="1">1</definedName>
    <definedName name="HTML38_3" hidden="1">"MONATSHE"</definedName>
    <definedName name="HTML38_4" hidden="1">"6.4.0.Erwerb"</definedName>
    <definedName name="HTML38_5" hidden="1">""</definedName>
    <definedName name="HTML38_6" hidden="1">-4146</definedName>
    <definedName name="HTML38_7" hidden="1">-4146</definedName>
    <definedName name="HTML38_8" hidden="1">"02.10.1997"</definedName>
    <definedName name="HTML38_9" hidden="1">"WAGNERK"</definedName>
    <definedName name="HTML39_1" hidden="1">"'[MONATSHE.XLS]6.4.1.Arbeit'!$A$5:$O$39"</definedName>
    <definedName name="HTML39_10" hidden="1">""</definedName>
    <definedName name="HTML39_11" hidden="1">1</definedName>
    <definedName name="HTML39_12" hidden="1">"K:\ELP-PROD\vowa\641.htm"</definedName>
    <definedName name="HTML39_2" hidden="1">1</definedName>
    <definedName name="HTML39_3" hidden="1">"MONATSHE"</definedName>
    <definedName name="HTML39_4" hidden="1">"6.4.1.Arbeit"</definedName>
    <definedName name="HTML39_5" hidden="1">""</definedName>
    <definedName name="HTML39_6" hidden="1">-4146</definedName>
    <definedName name="HTML39_7" hidden="1">-4146</definedName>
    <definedName name="HTML39_8" hidden="1">"02.10.1997"</definedName>
    <definedName name="HTML39_9" hidden="1">"WAGNERK"</definedName>
    <definedName name="HTML4_1" hidden="1">"'[6100.XLS]6100'!$A$6:$K$74"</definedName>
    <definedName name="HTML4_10" hidden="1">""</definedName>
    <definedName name="HTML4_11" hidden="1">1</definedName>
    <definedName name="HTML4_12" hidden="1">"K:\ELP-PROD\vowa\6100.htm"</definedName>
    <definedName name="HTML4_2" hidden="1">1</definedName>
    <definedName name="HTML4_3" hidden="1">"6100"</definedName>
    <definedName name="HTML4_4" hidden="1">"6100"</definedName>
    <definedName name="HTML4_5" hidden="1">""</definedName>
    <definedName name="HTML4_6" hidden="1">-4146</definedName>
    <definedName name="HTML4_7" hidden="1">-4146</definedName>
    <definedName name="HTML4_8" hidden="1">"08.10.1997"</definedName>
    <definedName name="HTML4_9" hidden="1">"OeNB"</definedName>
    <definedName name="HTML40_1" hidden="1">"'[MONATSHE.XLS]6.8.Wechselk'!$A$7:$K$36"</definedName>
    <definedName name="HTML40_10" hidden="1">""</definedName>
    <definedName name="HTML40_11" hidden="1">1</definedName>
    <definedName name="HTML40_12" hidden="1">"K:\ELP-PROD\vowa\68.htm"</definedName>
    <definedName name="HTML40_2" hidden="1">1</definedName>
    <definedName name="HTML40_3" hidden="1">"MONATSHE"</definedName>
    <definedName name="HTML40_4" hidden="1">"6.8.Wechselk"</definedName>
    <definedName name="HTML40_5" hidden="1">""</definedName>
    <definedName name="HTML40_6" hidden="1">-4146</definedName>
    <definedName name="HTML40_7" hidden="1">-4146</definedName>
    <definedName name="HTML40_8" hidden="1">"02.10.1997"</definedName>
    <definedName name="HTML40_9" hidden="1">"WAGNERK"</definedName>
    <definedName name="HTML41_1" hidden="1">"'[MONATSHE.XLS]6.0.0.VGR'!$A$5:$L$65"</definedName>
    <definedName name="HTML41_10" hidden="1">""</definedName>
    <definedName name="HTML41_11" hidden="1">1</definedName>
    <definedName name="HTML41_12" hidden="1">"K:\ELP-PROD\vowa\600.htm"</definedName>
    <definedName name="HTML41_2" hidden="1">1</definedName>
    <definedName name="HTML41_3" hidden="1">"MONATSHE"</definedName>
    <definedName name="HTML41_4" hidden="1">"6.0.0.VGR"</definedName>
    <definedName name="HTML41_5" hidden="1">""</definedName>
    <definedName name="HTML41_6" hidden="1">-4146</definedName>
    <definedName name="HTML41_7" hidden="1">-4146</definedName>
    <definedName name="HTML41_8" hidden="1">"06.10.1997"</definedName>
    <definedName name="HTML41_9" hidden="1">"WAGNERK"</definedName>
    <definedName name="HTML42_1" hidden="1">"'[MONATSHE.XLS]6.0.3_1 VGL1'!$A$5:$J$64"</definedName>
    <definedName name="HTML42_10" hidden="1">""</definedName>
    <definedName name="HTML42_11" hidden="1">1</definedName>
    <definedName name="HTML42_12" hidden="1">"K:\ELP-PROD\vowa\603_1.htm"</definedName>
    <definedName name="HTML42_2" hidden="1">1</definedName>
    <definedName name="HTML42_3" hidden="1">"MONATSHE"</definedName>
    <definedName name="HTML42_4" hidden="1">"6.0.3_1 VGL1"</definedName>
    <definedName name="HTML42_5" hidden="1">""</definedName>
    <definedName name="HTML42_6" hidden="1">-4146</definedName>
    <definedName name="HTML42_7" hidden="1">-4146</definedName>
    <definedName name="HTML42_8" hidden="1">"02.10.1997"</definedName>
    <definedName name="HTML42_9" hidden="1">"WAGNERK"</definedName>
    <definedName name="HTML43_1" hidden="1">"'[MONATSHE.XLS]6.0.3_2 VGL2'!$A$5:$J$64"</definedName>
    <definedName name="HTML43_10" hidden="1">""</definedName>
    <definedName name="HTML43_11" hidden="1">1</definedName>
    <definedName name="HTML43_12" hidden="1">"K:\ELP-PROD\vowa\603_2.htm"</definedName>
    <definedName name="HTML43_2" hidden="1">1</definedName>
    <definedName name="HTML43_3" hidden="1">"MONATSHE"</definedName>
    <definedName name="HTML43_4" hidden="1">"6.0.3_2 VGL2"</definedName>
    <definedName name="HTML43_5" hidden="1">""</definedName>
    <definedName name="HTML43_6" hidden="1">-4146</definedName>
    <definedName name="HTML43_7" hidden="1">-4146</definedName>
    <definedName name="HTML43_8" hidden="1">"02.10.1997"</definedName>
    <definedName name="HTML43_9" hidden="1">"WAGNERK"</definedName>
    <definedName name="HTML44_1" hidden="1">"'[MONATSHE.XLS]6.0.3_3 VGL3'!$A$5:$J$35"</definedName>
    <definedName name="HTML44_10" hidden="1">""</definedName>
    <definedName name="HTML44_11" hidden="1">1</definedName>
    <definedName name="HTML44_12" hidden="1">"K:\ELP-PROD\vowa\603_3.htm"</definedName>
    <definedName name="HTML44_2" hidden="1">1</definedName>
    <definedName name="HTML44_3" hidden="1">"MONATSHE"</definedName>
    <definedName name="HTML44_4" hidden="1">"6.0.3_3 VGL3"</definedName>
    <definedName name="HTML44_5" hidden="1">""</definedName>
    <definedName name="HTML44_6" hidden="1">-4146</definedName>
    <definedName name="HTML44_7" hidden="1">-4146</definedName>
    <definedName name="HTML44_8" hidden="1">"02.10.1997"</definedName>
    <definedName name="HTML44_9" hidden="1">"WAGNERK"</definedName>
    <definedName name="HTML45_1" hidden="1">"'[MONATSHE.XLS]6.0.4.BAI'!$A$5:$K$64"</definedName>
    <definedName name="HTML45_10" hidden="1">""</definedName>
    <definedName name="HTML45_11" hidden="1">1</definedName>
    <definedName name="HTML45_12" hidden="1">"K:\ELP-PROD\vowa\604.htm"</definedName>
    <definedName name="HTML45_2" hidden="1">1</definedName>
    <definedName name="HTML45_3" hidden="1">"MONATSHE"</definedName>
    <definedName name="HTML45_4" hidden="1">"6.0.4.BAI"</definedName>
    <definedName name="HTML45_5" hidden="1">""</definedName>
    <definedName name="HTML45_6" hidden="1">-4146</definedName>
    <definedName name="HTML45_7" hidden="1">-4146</definedName>
    <definedName name="HTML45_8" hidden="1">"02.10.1997"</definedName>
    <definedName name="HTML45_9" hidden="1">"WAGNERK"</definedName>
    <definedName name="HTML46_1" hidden="1">"'[MONATSHE.XLS]6.0.5_1 Privkons1'!$A$5:$M$61"</definedName>
    <definedName name="HTML46_10" hidden="1">""</definedName>
    <definedName name="HTML46_11" hidden="1">1</definedName>
    <definedName name="HTML46_12" hidden="1">"K:\ELP-PROD\vowa\605_1.htm"</definedName>
    <definedName name="HTML46_2" hidden="1">1</definedName>
    <definedName name="HTML46_3" hidden="1">"MONATSHE"</definedName>
    <definedName name="HTML46_4" hidden="1">"6.0.5_1 Privkons1"</definedName>
    <definedName name="HTML46_5" hidden="1">""</definedName>
    <definedName name="HTML46_6" hidden="1">-4146</definedName>
    <definedName name="HTML46_7" hidden="1">-4146</definedName>
    <definedName name="HTML46_8" hidden="1">"02.10.1997"</definedName>
    <definedName name="HTML46_9" hidden="1">"WAGNERK"</definedName>
    <definedName name="HTML47_1" hidden="1">"'[MONATSHE.XLS]6.0.5_2 PrivKons2'!$A$5:$M$59"</definedName>
    <definedName name="HTML47_10" hidden="1">""</definedName>
    <definedName name="HTML47_11" hidden="1">1</definedName>
    <definedName name="HTML47_12" hidden="1">"K:\ELP-PROD\vowa\605_2.htm"</definedName>
    <definedName name="HTML47_2" hidden="1">1</definedName>
    <definedName name="HTML47_3" hidden="1">"MONATSHE"</definedName>
    <definedName name="HTML47_4" hidden="1">"6.0.5_2 PrivKons2"</definedName>
    <definedName name="HTML47_5" hidden="1">""</definedName>
    <definedName name="HTML47_6" hidden="1">-4146</definedName>
    <definedName name="HTML47_7" hidden="1">-4146</definedName>
    <definedName name="HTML47_8" hidden="1">"02.10.1997"</definedName>
    <definedName name="HTML47_9" hidden="1">"WAGNERK"</definedName>
    <definedName name="HTML48_1" hidden="1">"'[MONATSHE.XLS]6.0.7.Kennz'!$A$2:$K$51"</definedName>
    <definedName name="HTML48_10" hidden="1">""</definedName>
    <definedName name="HTML48_11" hidden="1">1</definedName>
    <definedName name="HTML48_12" hidden="1">"K:\ELP-PROD\VOWA\607.HTM"</definedName>
    <definedName name="HTML48_2" hidden="1">1</definedName>
    <definedName name="HTML48_3" hidden="1">"MONATSHE"</definedName>
    <definedName name="HTML48_4" hidden="1">"6.0.7.Kennz"</definedName>
    <definedName name="HTML48_5" hidden="1">""</definedName>
    <definedName name="HTML48_6" hidden="1">-4146</definedName>
    <definedName name="HTML48_7" hidden="1">-4146</definedName>
    <definedName name="HTML48_8" hidden="1">"02.10.1997"</definedName>
    <definedName name="HTML48_9" hidden="1">"Mag. Schüller Wolfgang"</definedName>
    <definedName name="HTML49_1" hidden="1">"'[MONATSHE.XLS]6.0.7.Kennz'!$A$2:$K$52"</definedName>
    <definedName name="HTML49_10" hidden="1">""</definedName>
    <definedName name="HTML49_11" hidden="1">1</definedName>
    <definedName name="HTML49_12" hidden="1">"K:\ELP-PROD\vowa\607.htm"</definedName>
    <definedName name="HTML49_2" hidden="1">1</definedName>
    <definedName name="HTML49_3" hidden="1">"MONATSHE"</definedName>
    <definedName name="HTML49_4" hidden="1">"6.0.7.Kennz"</definedName>
    <definedName name="HTML49_5" hidden="1">""</definedName>
    <definedName name="HTML49_6" hidden="1">-4146</definedName>
    <definedName name="HTML49_7" hidden="1">-4146</definedName>
    <definedName name="HTML49_8" hidden="1">"06.10.1997"</definedName>
    <definedName name="HTML49_9" hidden="1">"WAGNERK"</definedName>
    <definedName name="HTML5_1" hidden="1">"'[6100.XLS]6100'!$A$15:$K$74"</definedName>
    <definedName name="HTML5_10" hidden="1">""</definedName>
    <definedName name="HTML5_11" hidden="1">1</definedName>
    <definedName name="HTML5_12" hidden="1">"K:\ELP-PROD\html_in\6100.HTM"</definedName>
    <definedName name="HTML5_2" hidden="1">1</definedName>
    <definedName name="HTML5_3" hidden="1">"6100"</definedName>
    <definedName name="HTML5_4" hidden="1">"6100"</definedName>
    <definedName name="HTML5_5" hidden="1">""</definedName>
    <definedName name="HTML5_6" hidden="1">-4146</definedName>
    <definedName name="HTML5_7" hidden="1">-4146</definedName>
    <definedName name="HTML5_8" hidden="1">"27.11.1997"</definedName>
    <definedName name="HTML5_9" hidden="1">"Mag. Schüller Wolfgang"</definedName>
    <definedName name="HTML50_1" hidden="1">"'[TAB6-8.XLS]6.8.Wechselk'!$A$7:$K$36"</definedName>
    <definedName name="HTML50_10" hidden="1">""</definedName>
    <definedName name="HTML50_11" hidden="1">1</definedName>
    <definedName name="HTML50_12" hidden="1">"K:\ELP-PROD\html_in\68.htm"</definedName>
    <definedName name="HTML50_2" hidden="1">1</definedName>
    <definedName name="HTML50_3" hidden="1">"TAB6-8"</definedName>
    <definedName name="HTML50_4" hidden="1">"6.8.Wechselk"</definedName>
    <definedName name="HTML50_5" hidden="1">""</definedName>
    <definedName name="HTML50_6" hidden="1">-4146</definedName>
    <definedName name="HTML50_7" hidden="1">-4146</definedName>
    <definedName name="HTML50_8" hidden="1">"18.05.1998"</definedName>
    <definedName name="HTML50_9" hidden="1">"OeNB"</definedName>
    <definedName name="HTML51_1" hidden="1">"'[TAB6-8.XLS]6.8.Wechselk'!$A$7:$K$38"</definedName>
    <definedName name="HTML51_10" hidden="1">""</definedName>
    <definedName name="HTML51_11" hidden="1">1</definedName>
    <definedName name="HTML51_12" hidden="1">"K:\ELP-PROD\html_in\68.htm"</definedName>
    <definedName name="HTML51_2" hidden="1">1</definedName>
    <definedName name="HTML51_3" hidden="1">"TAB6-8"</definedName>
    <definedName name="HTML51_4" hidden="1">"6.8.Wechselk"</definedName>
    <definedName name="HTML51_5" hidden="1">""</definedName>
    <definedName name="HTML51_6" hidden="1">-4146</definedName>
    <definedName name="HTML51_7" hidden="1">-4146</definedName>
    <definedName name="HTML51_8" hidden="1">"11.02.1998"</definedName>
    <definedName name="HTML51_9" hidden="1">"OeNB"</definedName>
    <definedName name="HTML52_1" hidden="1">"'[TAB6-8.XLS]6.8.Wechselk'!$A$3:$K$38"</definedName>
    <definedName name="HTML52_10" hidden="1">""</definedName>
    <definedName name="HTML52_11" hidden="1">1</definedName>
    <definedName name="HTML52_12" hidden="1">"K:\ELP-PROD\HTML_IN\68.htm"</definedName>
    <definedName name="HTML52_2" hidden="1">1</definedName>
    <definedName name="HTML52_3" hidden="1">"TAB6-8"</definedName>
    <definedName name="HTML52_4" hidden="1">"6.8.Wechselk"</definedName>
    <definedName name="HTML52_5" hidden="1">""</definedName>
    <definedName name="HTML52_6" hidden="1">-4146</definedName>
    <definedName name="HTML52_7" hidden="1">-4146</definedName>
    <definedName name="HTML52_8" hidden="1">"16.02.1998"</definedName>
    <definedName name="HTML52_9" hidden="1">"OeNB"</definedName>
    <definedName name="HTML53_1" hidden="1">"'[TAB6-0-0.XLS]6.0.0.VGR'!$A$5:$L$68"</definedName>
    <definedName name="HTML53_10" hidden="1">""</definedName>
    <definedName name="HTML53_11" hidden="1">1</definedName>
    <definedName name="HTML53_12" hidden="1">"K:\ELP-PROD\HTML_in\600.htm"</definedName>
    <definedName name="HTML53_2" hidden="1">1</definedName>
    <definedName name="HTML53_3" hidden="1">"TAB6-0-0"</definedName>
    <definedName name="HTML53_4" hidden="1">"6.0.0.VGR"</definedName>
    <definedName name="HTML53_5" hidden="1">""</definedName>
    <definedName name="HTML53_6" hidden="1">-4146</definedName>
    <definedName name="HTML53_7" hidden="1">-4146</definedName>
    <definedName name="HTML53_8" hidden="1">"21.04.1998"</definedName>
    <definedName name="HTML53_9" hidden="1">"OeNB"</definedName>
    <definedName name="HTML6_1" hidden="1">"'[6100.XLS]6100'!$A$15:$K$75"</definedName>
    <definedName name="HTML6_10" hidden="1">""</definedName>
    <definedName name="HTML6_11" hidden="1">1</definedName>
    <definedName name="HTML6_12" hidden="1">"K:\ELP-PROD\HTML_IN\6100.HTM"</definedName>
    <definedName name="HTML6_2" hidden="1">1</definedName>
    <definedName name="HTML6_3" hidden="1">"6100"</definedName>
    <definedName name="HTML6_4" hidden="1">"6100"</definedName>
    <definedName name="HTML6_5" hidden="1">""</definedName>
    <definedName name="HTML6_6" hidden="1">-4146</definedName>
    <definedName name="HTML6_7" hidden="1">-4146</definedName>
    <definedName name="HTML6_8" hidden="1">"20.11.1997"</definedName>
    <definedName name="HTML6_9" hidden="1">"Mag. Schüller Wolfgang"</definedName>
    <definedName name="HTML7_1" hidden="1">"'[6100.XLS]6100'!$A$15:$M$76"</definedName>
    <definedName name="HTML7_10" hidden="1">""</definedName>
    <definedName name="HTML7_11" hidden="1">1</definedName>
    <definedName name="HTML7_12" hidden="1">"K:\ELP-PROD\HTML_in\6100.htm"</definedName>
    <definedName name="HTML7_2" hidden="1">1</definedName>
    <definedName name="HTML7_3" hidden="1">"6100"</definedName>
    <definedName name="HTML7_4" hidden="1">"6100"</definedName>
    <definedName name="HTML7_5" hidden="1">""</definedName>
    <definedName name="HTML7_6" hidden="1">-4146</definedName>
    <definedName name="HTML7_7" hidden="1">-4146</definedName>
    <definedName name="HTML7_8" hidden="1">"30.01.1998"</definedName>
    <definedName name="HTML7_9" hidden="1">"OeNB"</definedName>
    <definedName name="HTML8_1" hidden="1">"'[6100.XLS]6100'!$A$15:$M$75"</definedName>
    <definedName name="HTML8_10" hidden="1">""</definedName>
    <definedName name="HTML8_11" hidden="1">1</definedName>
    <definedName name="HTML8_12" hidden="1">"K:\ELP-PROD\HTML_in\6100.htm"</definedName>
    <definedName name="HTML8_2" hidden="1">1</definedName>
    <definedName name="HTML8_3" hidden="1">"6100"</definedName>
    <definedName name="HTML8_4" hidden="1">"6100"</definedName>
    <definedName name="HTML8_5" hidden="1">""</definedName>
    <definedName name="HTML8_6" hidden="1">-4146</definedName>
    <definedName name="HTML8_7" hidden="1">-4146</definedName>
    <definedName name="HTML8_8" hidden="1">"20.02.1998"</definedName>
    <definedName name="HTML8_9" hidden="1">"OeNB"</definedName>
    <definedName name="HTML9_1" hidden="1">"'[6100.XLS]6100'!$A$14:$M$72"</definedName>
    <definedName name="HTML9_10" hidden="1">""</definedName>
    <definedName name="HTML9_11" hidden="1">1</definedName>
    <definedName name="HTML9_12" hidden="1">"K:\ELP-PROD\HTML_in\6100.htm"</definedName>
    <definedName name="HTML9_2" hidden="1">1</definedName>
    <definedName name="HTML9_3" hidden="1">"6100"</definedName>
    <definedName name="HTML9_4" hidden="1">"6100"</definedName>
    <definedName name="HTML9_5" hidden="1">""</definedName>
    <definedName name="HTML9_6" hidden="1">-4146</definedName>
    <definedName name="HTML9_7" hidden="1">-4146</definedName>
    <definedName name="HTML9_8" hidden="1">"23.03.1998"</definedName>
    <definedName name="HTML9_9" hidden="1">"OeNB"</definedName>
    <definedName name="HTMLCount" hidden="1">10</definedName>
    <definedName name="LISTE">'[1]#Rahmenbedingungen'!$A$4:$D$114</definedName>
    <definedName name="M_onat">#REF!</definedName>
    <definedName name="P_eriode">#REF!</definedName>
    <definedName name="Pe_riode">#REF!</definedName>
    <definedName name="Peri">#REF!</definedName>
    <definedName name="Peri_ode">#REF!</definedName>
    <definedName name="PRINT_AREA_MI">#REF!</definedName>
    <definedName name="R_Dat_begin">1</definedName>
    <definedName name="rrr">#REF!</definedName>
    <definedName name="sdf">#REF!</definedName>
    <definedName name="sdfsdf">#REF!</definedName>
    <definedName name="sdfsdfs" hidden="1">{"'6100'!$A$14:$J$72"}</definedName>
    <definedName name="sdfsdfsd">#REF!</definedName>
    <definedName name="sdfsdfsdf">#REF!</definedName>
    <definedName name="sfsdfsdfsfsdf">#REF!</definedName>
    <definedName name="Spalte_G">#REF!</definedName>
    <definedName name="Spalte_H">#REF!</definedName>
    <definedName name="Spaltenkopf">#REF!</definedName>
    <definedName name="SPSS">#REF!</definedName>
    <definedName name="ss">#REF!</definedName>
    <definedName name="SSS">#REF!</definedName>
    <definedName name="T2_ECB">#REF!</definedName>
    <definedName name="T2_ECB_begin">1</definedName>
    <definedName name="T2_ECBsz">#REF!</definedName>
    <definedName name="table">"Chart 2"</definedName>
    <definedName name="test" hidden="1">{"'6100'!$A$14:$J$72"}</definedName>
    <definedName name="Títulos_a_imprimir_IM">#REF!</definedName>
    <definedName name="ULC" hidden="1">"dienstm"</definedName>
    <definedName name="Was">#REF!</definedName>
    <definedName name="WasD">#REF!</definedName>
    <definedName name="Z_6A2866EB_7D49_11D3_A318_00A0C9C759EC_.wvu.PrintArea" localSheetId="11" hidden="1">'A10'!$A$2:$A$82</definedName>
    <definedName name="Z_6A2866EB_7D49_11D3_A318_00A0C9C759EC_.wvu.PrintArea" localSheetId="1" hidden="1">A2a!$A$1:$I$53</definedName>
    <definedName name="Z_6A2866EB_7D49_11D3_A318_00A0C9C759EC_.wvu.PrintArea" localSheetId="3" hidden="1">'A3'!$B$1:$M$61</definedName>
    <definedName name="Z_6A2866EB_7D49_11D3_A318_00A0C9C759EC_.wvu.PrintArea" localSheetId="4" hidden="1">'A4'!$A$4:$H$46</definedName>
    <definedName name="Z_6A2866EB_7D49_11D3_A318_00A0C9C759EC_.wvu.PrintArea" localSheetId="5" hidden="1">A5a!$A$3:$W$58</definedName>
    <definedName name="Z_6A2866EB_7D49_11D3_A318_00A0C9C759EC_.wvu.PrintArea" localSheetId="6" hidden="1">A5b!$A$3:$U$49</definedName>
    <definedName name="Z_6A2866EB_7D49_11D3_A318_00A0C9C759EC_.wvu.PrintArea" localSheetId="7" hidden="1">'A6'!$A$1:$Q$46</definedName>
    <definedName name="Z_6A2866EB_7D49_11D3_A318_00A0C9C759EC_.wvu.PrintArea" localSheetId="9" hidden="1">'A8'!$A$1:$A$61</definedName>
    <definedName name="Z_6A2866EB_7D49_11D3_A318_00A0C9C759EC_.wvu.PrintArea" localSheetId="10" hidden="1">'A9'!$A$1:$A$63</definedName>
    <definedName name="Zeilenkopf">#REF!</definedName>
    <definedName name="_xlnm.Extract">#REF!</definedName>
  </definedNames>
  <calcPr calcId="145621"/>
  <customWorkbookViews>
    <customWorkbookView name="Szamuhely - Persönliche Ansicht" guid="{6A2866EB-7D49-11D3-A318-00A0C9C759EC}" mergeInterval="0" personalView="1" maximized="1" windowWidth="1020" windowHeight="553" activeSheetId="1"/>
  </customWorkbookViews>
</workbook>
</file>

<file path=xl/calcChain.xml><?xml version="1.0" encoding="utf-8"?>
<calcChain xmlns="http://schemas.openxmlformats.org/spreadsheetml/2006/main">
  <c r="W33" i="17" l="1"/>
  <c r="I37" i="17"/>
  <c r="G37" i="17"/>
  <c r="E37" i="17"/>
  <c r="C37" i="17"/>
  <c r="D48" i="23" l="1"/>
  <c r="C48" i="23"/>
  <c r="B48" i="23"/>
  <c r="D24" i="23"/>
  <c r="C24" i="23"/>
  <c r="B24" i="23"/>
  <c r="D21" i="23"/>
  <c r="C21" i="23"/>
  <c r="B21" i="23"/>
  <c r="C53" i="23" l="1"/>
  <c r="C41" i="23"/>
  <c r="B41" i="23"/>
  <c r="D41" i="23"/>
  <c r="B53" i="23"/>
  <c r="D53" i="23"/>
  <c r="C55" i="23"/>
  <c r="B55" i="23" l="1"/>
  <c r="D55" i="23"/>
  <c r="K30" i="14" l="1"/>
  <c r="K29" i="14"/>
  <c r="K31" i="14" s="1"/>
  <c r="K28" i="14"/>
  <c r="K27" i="14"/>
  <c r="K26" i="14"/>
  <c r="K25" i="14"/>
  <c r="K24" i="14"/>
  <c r="K23" i="14"/>
  <c r="K22" i="14"/>
  <c r="K21" i="14"/>
  <c r="K50" i="14"/>
  <c r="K35" i="14"/>
  <c r="K20" i="14"/>
  <c r="K47" i="13" l="1"/>
  <c r="K33" i="13"/>
  <c r="K19" i="13"/>
  <c r="K21" i="13" l="1"/>
  <c r="K25" i="13"/>
  <c r="K23" i="13"/>
  <c r="K27" i="13"/>
  <c r="K20" i="13"/>
  <c r="K22" i="13"/>
  <c r="K24" i="13"/>
  <c r="K26" i="13"/>
  <c r="K28" i="13"/>
  <c r="K29" i="13" l="1"/>
  <c r="W6" i="12" l="1"/>
  <c r="V6" i="12"/>
  <c r="U6" i="12"/>
  <c r="K8" i="17" l="1"/>
  <c r="D8" i="17" s="1"/>
  <c r="W8" i="17"/>
  <c r="P8" i="17" s="1"/>
  <c r="K9" i="17"/>
  <c r="D9" i="17" s="1"/>
  <c r="W9" i="17"/>
  <c r="P9" i="17" s="1"/>
  <c r="K10" i="17"/>
  <c r="D10" i="17" s="1"/>
  <c r="W10" i="17"/>
  <c r="P10" i="17" s="1"/>
  <c r="C11" i="17"/>
  <c r="E11" i="17"/>
  <c r="G11" i="17"/>
  <c r="I11" i="17"/>
  <c r="O11" i="17"/>
  <c r="Q11" i="17"/>
  <c r="S11" i="17"/>
  <c r="U11" i="17"/>
  <c r="K12" i="17"/>
  <c r="D12" i="17" s="1"/>
  <c r="W12" i="17"/>
  <c r="P12" i="17" s="1"/>
  <c r="K13" i="17"/>
  <c r="D13" i="17" s="1"/>
  <c r="W13" i="17"/>
  <c r="P13" i="17" s="1"/>
  <c r="K14" i="17"/>
  <c r="D14" i="17" s="1"/>
  <c r="W14" i="17"/>
  <c r="P14" i="17" s="1"/>
  <c r="C15" i="17"/>
  <c r="E15" i="17"/>
  <c r="G15" i="17"/>
  <c r="I15" i="17"/>
  <c r="O15" i="17"/>
  <c r="Q15" i="17"/>
  <c r="S15" i="17"/>
  <c r="U15" i="17"/>
  <c r="K16" i="17"/>
  <c r="D16" i="17" s="1"/>
  <c r="W16" i="17"/>
  <c r="P16" i="17" s="1"/>
  <c r="K17" i="17"/>
  <c r="D17" i="17" s="1"/>
  <c r="W17" i="17"/>
  <c r="P17" i="17" s="1"/>
  <c r="C18" i="17"/>
  <c r="E18" i="17"/>
  <c r="G18" i="17"/>
  <c r="I18" i="17"/>
  <c r="O18" i="17"/>
  <c r="Q18" i="17"/>
  <c r="S18" i="17"/>
  <c r="U18" i="17"/>
  <c r="K19" i="17"/>
  <c r="D19" i="17" s="1"/>
  <c r="W19" i="17"/>
  <c r="P19" i="17" s="1"/>
  <c r="K20" i="17"/>
  <c r="D20" i="17" s="1"/>
  <c r="W20" i="17"/>
  <c r="P20" i="17" s="1"/>
  <c r="K21" i="17"/>
  <c r="D21" i="17" s="1"/>
  <c r="W21" i="17"/>
  <c r="P21" i="17" s="1"/>
  <c r="K22" i="17"/>
  <c r="D22" i="17" s="1"/>
  <c r="W22" i="17"/>
  <c r="P22" i="17" s="1"/>
  <c r="C23" i="17"/>
  <c r="E23" i="17"/>
  <c r="G23" i="17"/>
  <c r="I23" i="17"/>
  <c r="K23" i="17"/>
  <c r="O23" i="17"/>
  <c r="Q23" i="17"/>
  <c r="S23" i="17"/>
  <c r="U23" i="17"/>
  <c r="W23" i="17"/>
  <c r="K27" i="17"/>
  <c r="F27" i="17" s="1"/>
  <c r="W27" i="17"/>
  <c r="P27" i="17" s="1"/>
  <c r="K28" i="17"/>
  <c r="F28" i="17" s="1"/>
  <c r="W28" i="17"/>
  <c r="P28" i="17" s="1"/>
  <c r="C29" i="17"/>
  <c r="E29" i="17"/>
  <c r="G29" i="17"/>
  <c r="I29" i="17"/>
  <c r="O29" i="17"/>
  <c r="Q29" i="17"/>
  <c r="S29" i="17"/>
  <c r="U29" i="17"/>
  <c r="K30" i="17"/>
  <c r="D30" i="17" s="1"/>
  <c r="W30" i="17"/>
  <c r="R30" i="17" s="1"/>
  <c r="K31" i="17"/>
  <c r="F31" i="17" s="1"/>
  <c r="W31" i="17"/>
  <c r="R31" i="17" s="1"/>
  <c r="C32" i="17"/>
  <c r="E32" i="17"/>
  <c r="G32" i="17"/>
  <c r="I32" i="17"/>
  <c r="I38" i="17" s="1"/>
  <c r="O32" i="17"/>
  <c r="Q32" i="17"/>
  <c r="S32" i="17"/>
  <c r="U32" i="17"/>
  <c r="K33" i="17"/>
  <c r="F33" i="17" s="1"/>
  <c r="R33" i="17"/>
  <c r="K34" i="17"/>
  <c r="F34" i="17" s="1"/>
  <c r="W34" i="17"/>
  <c r="R34" i="17" s="1"/>
  <c r="K35" i="17"/>
  <c r="F35" i="17" s="1"/>
  <c r="W35" i="17"/>
  <c r="R35" i="17" s="1"/>
  <c r="K36" i="17"/>
  <c r="F36" i="17" s="1"/>
  <c r="W36" i="17"/>
  <c r="R36" i="17" s="1"/>
  <c r="O37" i="17"/>
  <c r="Q37" i="17"/>
  <c r="S37" i="17"/>
  <c r="U37" i="17"/>
  <c r="U38" i="17" l="1"/>
  <c r="S38" i="17"/>
  <c r="Q38" i="17"/>
  <c r="K37" i="17"/>
  <c r="J37" i="17" s="1"/>
  <c r="O38" i="17"/>
  <c r="W37" i="17"/>
  <c r="P37" i="17" s="1"/>
  <c r="C24" i="17"/>
  <c r="W32" i="17"/>
  <c r="S24" i="17"/>
  <c r="O24" i="17"/>
  <c r="C38" i="17"/>
  <c r="C39" i="17" s="1"/>
  <c r="E38" i="17"/>
  <c r="W15" i="17"/>
  <c r="V15" i="17" s="1"/>
  <c r="W11" i="17"/>
  <c r="T11" i="17" s="1"/>
  <c r="G38" i="17"/>
  <c r="G24" i="17"/>
  <c r="K32" i="17"/>
  <c r="F32" i="17" s="1"/>
  <c r="U24" i="17"/>
  <c r="U39" i="17" s="1"/>
  <c r="W18" i="17"/>
  <c r="R18" i="17" s="1"/>
  <c r="V12" i="17"/>
  <c r="V9" i="17"/>
  <c r="K18" i="17"/>
  <c r="D18" i="17" s="1"/>
  <c r="V30" i="17"/>
  <c r="J30" i="17"/>
  <c r="Q24" i="17"/>
  <c r="Q39" i="17" s="1"/>
  <c r="I24" i="17"/>
  <c r="I39" i="17" s="1"/>
  <c r="E24" i="17"/>
  <c r="K15" i="17"/>
  <c r="D15" i="17" s="1"/>
  <c r="J14" i="17"/>
  <c r="V13" i="17"/>
  <c r="K11" i="17"/>
  <c r="J11" i="17" s="1"/>
  <c r="V10" i="17"/>
  <c r="V8" i="17"/>
  <c r="T32" i="17"/>
  <c r="F30" i="17"/>
  <c r="T27" i="17"/>
  <c r="H23" i="17"/>
  <c r="D23" i="17"/>
  <c r="V18" i="17"/>
  <c r="R13" i="17"/>
  <c r="J13" i="17"/>
  <c r="R12" i="17"/>
  <c r="J12" i="17"/>
  <c r="R10" i="17"/>
  <c r="J10" i="17"/>
  <c r="R9" i="17"/>
  <c r="J9" i="17"/>
  <c r="R8" i="17"/>
  <c r="J8" i="17"/>
  <c r="R32" i="17"/>
  <c r="J23" i="17"/>
  <c r="F23" i="17"/>
  <c r="J18" i="17"/>
  <c r="T15" i="17"/>
  <c r="F13" i="17"/>
  <c r="F12" i="17"/>
  <c r="F10" i="17"/>
  <c r="F9" i="17"/>
  <c r="F8" i="17"/>
  <c r="T37" i="17"/>
  <c r="V37" i="17"/>
  <c r="R37" i="17"/>
  <c r="H37" i="17"/>
  <c r="D37" i="17"/>
  <c r="T36" i="17"/>
  <c r="P36" i="17"/>
  <c r="H36" i="17"/>
  <c r="D36" i="17"/>
  <c r="T35" i="17"/>
  <c r="P35" i="17"/>
  <c r="H35" i="17"/>
  <c r="D35" i="17"/>
  <c r="T34" i="17"/>
  <c r="P34" i="17"/>
  <c r="H34" i="17"/>
  <c r="D34" i="17"/>
  <c r="T33" i="17"/>
  <c r="P33" i="17"/>
  <c r="H33" i="17"/>
  <c r="D33" i="17"/>
  <c r="T31" i="17"/>
  <c r="P31" i="17"/>
  <c r="H31" i="17"/>
  <c r="D31" i="17"/>
  <c r="T30" i="17"/>
  <c r="P30" i="17"/>
  <c r="H30" i="17"/>
  <c r="W29" i="17"/>
  <c r="R28" i="17"/>
  <c r="H28" i="17"/>
  <c r="D28" i="17"/>
  <c r="R27" i="17"/>
  <c r="X27" i="17" s="1"/>
  <c r="H27" i="17"/>
  <c r="D27" i="17"/>
  <c r="V23" i="17"/>
  <c r="R23" i="17"/>
  <c r="V36" i="17"/>
  <c r="J36" i="17"/>
  <c r="V35" i="17"/>
  <c r="J35" i="17"/>
  <c r="V34" i="17"/>
  <c r="J34" i="17"/>
  <c r="V33" i="17"/>
  <c r="J33" i="17"/>
  <c r="V31" i="17"/>
  <c r="J31" i="17"/>
  <c r="K29" i="17"/>
  <c r="T28" i="17"/>
  <c r="T23" i="17"/>
  <c r="P23" i="17"/>
  <c r="V22" i="17"/>
  <c r="R22" i="17"/>
  <c r="J22" i="17"/>
  <c r="F22" i="17"/>
  <c r="V21" i="17"/>
  <c r="R21" i="17"/>
  <c r="J21" i="17"/>
  <c r="F21" i="17"/>
  <c r="V20" i="17"/>
  <c r="R20" i="17"/>
  <c r="J20" i="17"/>
  <c r="F20" i="17"/>
  <c r="V19" i="17"/>
  <c r="R19" i="17"/>
  <c r="J19" i="17"/>
  <c r="F19" i="17"/>
  <c r="V17" i="17"/>
  <c r="R17" i="17"/>
  <c r="J17" i="17"/>
  <c r="F17" i="17"/>
  <c r="V16" i="17"/>
  <c r="R16" i="17"/>
  <c r="J16" i="17"/>
  <c r="F16" i="17"/>
  <c r="V14" i="17"/>
  <c r="R14" i="17"/>
  <c r="F14" i="17"/>
  <c r="T22" i="17"/>
  <c r="H22" i="17"/>
  <c r="T21" i="17"/>
  <c r="H21" i="17"/>
  <c r="T20" i="17"/>
  <c r="H20" i="17"/>
  <c r="T19" i="17"/>
  <c r="H19" i="17"/>
  <c r="T17" i="17"/>
  <c r="H17" i="17"/>
  <c r="T16" i="17"/>
  <c r="H16" i="17"/>
  <c r="T14" i="17"/>
  <c r="H14" i="17"/>
  <c r="T13" i="17"/>
  <c r="H13" i="17"/>
  <c r="L13" i="17" s="1"/>
  <c r="T12" i="17"/>
  <c r="H12" i="17"/>
  <c r="T10" i="17"/>
  <c r="H10" i="17"/>
  <c r="T9" i="17"/>
  <c r="H9" i="17"/>
  <c r="T8" i="17"/>
  <c r="H8" i="17"/>
  <c r="M49" i="5"/>
  <c r="A49" i="5"/>
  <c r="M25" i="5"/>
  <c r="F37" i="17" l="1"/>
  <c r="P32" i="17"/>
  <c r="W38" i="17"/>
  <c r="P38" i="17" s="1"/>
  <c r="D32" i="17"/>
  <c r="J32" i="17"/>
  <c r="S39" i="17"/>
  <c r="O39" i="17"/>
  <c r="X9" i="17"/>
  <c r="X10" i="17"/>
  <c r="X13" i="17"/>
  <c r="H15" i="17"/>
  <c r="K38" i="17"/>
  <c r="H38" i="17" s="1"/>
  <c r="L30" i="17"/>
  <c r="T18" i="17"/>
  <c r="H32" i="17"/>
  <c r="V32" i="17"/>
  <c r="E39" i="17"/>
  <c r="P18" i="17"/>
  <c r="X18" i="17" s="1"/>
  <c r="R15" i="17"/>
  <c r="X12" i="17"/>
  <c r="P15" i="17"/>
  <c r="X15" i="17" s="1"/>
  <c r="R11" i="17"/>
  <c r="P11" i="17"/>
  <c r="X8" i="17"/>
  <c r="V11" i="17"/>
  <c r="F18" i="17"/>
  <c r="F15" i="17"/>
  <c r="J15" i="17"/>
  <c r="L12" i="17"/>
  <c r="L10" i="17"/>
  <c r="L9" i="17"/>
  <c r="D11" i="17"/>
  <c r="L8" i="17"/>
  <c r="H18" i="17"/>
  <c r="L23" i="17"/>
  <c r="X32" i="17"/>
  <c r="G39" i="17"/>
  <c r="L18" i="17"/>
  <c r="X20" i="17"/>
  <c r="X22" i="17"/>
  <c r="K24" i="17"/>
  <c r="W24" i="17"/>
  <c r="L37" i="17"/>
  <c r="H11" i="17"/>
  <c r="F11" i="17"/>
  <c r="L14" i="17"/>
  <c r="L16" i="17"/>
  <c r="X16" i="17"/>
  <c r="L17" i="17"/>
  <c r="X17" i="17"/>
  <c r="L19" i="17"/>
  <c r="X19" i="17"/>
  <c r="L20" i="17"/>
  <c r="L21" i="17"/>
  <c r="X21" i="17"/>
  <c r="L22" i="17"/>
  <c r="L27" i="17"/>
  <c r="X30" i="17"/>
  <c r="X14" i="17"/>
  <c r="X28" i="17"/>
  <c r="L31" i="17"/>
  <c r="X31" i="17"/>
  <c r="L33" i="17"/>
  <c r="X33" i="17"/>
  <c r="L34" i="17"/>
  <c r="X34" i="17"/>
  <c r="L35" i="17"/>
  <c r="X35" i="17"/>
  <c r="L36" i="17"/>
  <c r="X36" i="17"/>
  <c r="F29" i="17"/>
  <c r="D29" i="17"/>
  <c r="P29" i="17"/>
  <c r="X37" i="17"/>
  <c r="X23" i="17"/>
  <c r="L28" i="17"/>
  <c r="R29" i="17"/>
  <c r="H29" i="17"/>
  <c r="T29" i="17"/>
  <c r="J47" i="13"/>
  <c r="J33" i="13"/>
  <c r="J19" i="13"/>
  <c r="J50" i="14"/>
  <c r="J35" i="14"/>
  <c r="J20" i="14"/>
  <c r="T6" i="12"/>
  <c r="S6" i="12"/>
  <c r="R6" i="12"/>
  <c r="Q6" i="12"/>
  <c r="P6" i="12"/>
  <c r="O6" i="12"/>
  <c r="N6" i="12"/>
  <c r="T38" i="17" l="1"/>
  <c r="V38" i="17"/>
  <c r="R38" i="17"/>
  <c r="W39" i="17"/>
  <c r="L32" i="17"/>
  <c r="D38" i="17"/>
  <c r="F38" i="17"/>
  <c r="J38" i="17"/>
  <c r="X11" i="17"/>
  <c r="L15" i="17"/>
  <c r="J24" i="17"/>
  <c r="D24" i="17"/>
  <c r="F24" i="17"/>
  <c r="H24" i="17"/>
  <c r="K39" i="17"/>
  <c r="L11" i="17"/>
  <c r="P24" i="17"/>
  <c r="V24" i="17"/>
  <c r="T24" i="17"/>
  <c r="R24" i="17"/>
  <c r="J27" i="13"/>
  <c r="J21" i="13"/>
  <c r="J25" i="13"/>
  <c r="J23" i="13"/>
  <c r="L29" i="17"/>
  <c r="X29" i="17"/>
  <c r="J20" i="13"/>
  <c r="J22" i="13"/>
  <c r="J24" i="13"/>
  <c r="J26" i="13"/>
  <c r="J28" i="13"/>
  <c r="J30" i="14"/>
  <c r="J21" i="14"/>
  <c r="J22" i="14"/>
  <c r="J26" i="14"/>
  <c r="J28" i="14"/>
  <c r="X38" i="17" l="1"/>
  <c r="L38" i="17"/>
  <c r="L24" i="17"/>
  <c r="X24" i="17"/>
  <c r="J24" i="14"/>
  <c r="J25" i="14"/>
  <c r="J29" i="14"/>
  <c r="J31" i="14" s="1"/>
  <c r="J29" i="13"/>
  <c r="J27" i="14"/>
  <c r="J23" i="14"/>
  <c r="M48" i="5" l="1"/>
  <c r="A48" i="5"/>
  <c r="M24" i="5"/>
  <c r="I50" i="14" l="1"/>
  <c r="I35" i="14"/>
  <c r="I20" i="14"/>
  <c r="I47" i="13"/>
  <c r="I33" i="13"/>
  <c r="I19" i="13"/>
  <c r="I27" i="13" l="1"/>
  <c r="I23" i="14"/>
  <c r="I23" i="13"/>
  <c r="I21" i="13"/>
  <c r="I25" i="13"/>
  <c r="I21" i="14"/>
  <c r="I27" i="14"/>
  <c r="I22" i="14"/>
  <c r="I26" i="14"/>
  <c r="I20" i="13"/>
  <c r="I22" i="13"/>
  <c r="I24" i="13"/>
  <c r="I26" i="13"/>
  <c r="I28" i="13"/>
  <c r="I28" i="14" l="1"/>
  <c r="I24" i="14"/>
  <c r="I29" i="14"/>
  <c r="I25" i="14"/>
  <c r="I30" i="14"/>
  <c r="I31" i="14" s="1"/>
  <c r="I29" i="13"/>
  <c r="H50" i="14" l="1"/>
  <c r="H35" i="14"/>
  <c r="H20" i="14"/>
  <c r="H47" i="13"/>
  <c r="H33" i="13"/>
  <c r="H19" i="13"/>
  <c r="M47" i="5"/>
  <c r="A47" i="5"/>
  <c r="M23" i="5"/>
  <c r="H23" i="14" l="1"/>
  <c r="H21" i="13"/>
  <c r="H25" i="13"/>
  <c r="H23" i="13"/>
  <c r="H27" i="13"/>
  <c r="H21" i="14"/>
  <c r="H25" i="14"/>
  <c r="H27" i="14"/>
  <c r="H29" i="14"/>
  <c r="H22" i="14"/>
  <c r="H24" i="14"/>
  <c r="H26" i="14"/>
  <c r="H28" i="14"/>
  <c r="H20" i="13"/>
  <c r="H22" i="13"/>
  <c r="H24" i="13"/>
  <c r="H26" i="13"/>
  <c r="H28" i="13"/>
  <c r="H30" i="14" l="1"/>
  <c r="H31" i="14" s="1"/>
  <c r="H29" i="13"/>
  <c r="D50" i="16" l="1"/>
  <c r="D51" i="16"/>
  <c r="C7" i="3"/>
  <c r="D7" i="3" s="1"/>
  <c r="E7" i="3"/>
  <c r="F7" i="3" s="1"/>
  <c r="K7" i="3"/>
  <c r="G7" i="3" s="1"/>
  <c r="H7" i="3" s="1"/>
  <c r="C8" i="3"/>
  <c r="D8" i="3" s="1"/>
  <c r="E8" i="3"/>
  <c r="F8" i="3" s="1"/>
  <c r="K8" i="3"/>
  <c r="G8" i="3" s="1"/>
  <c r="H8" i="3" s="1"/>
  <c r="C9" i="3"/>
  <c r="D9" i="3" s="1"/>
  <c r="E9" i="3"/>
  <c r="F9" i="3" s="1"/>
  <c r="K9" i="3"/>
  <c r="G9" i="3" s="1"/>
  <c r="H9" i="3" s="1"/>
  <c r="C10" i="3"/>
  <c r="D10" i="3" s="1"/>
  <c r="E10" i="3"/>
  <c r="F10" i="3" s="1"/>
  <c r="K10" i="3"/>
  <c r="G10" i="3" s="1"/>
  <c r="H10" i="3" s="1"/>
  <c r="M46" i="5" l="1"/>
  <c r="A46" i="5"/>
  <c r="G50" i="14" l="1"/>
  <c r="G35" i="14"/>
  <c r="G20" i="14"/>
  <c r="G47" i="13"/>
  <c r="G33" i="13"/>
  <c r="G19" i="13"/>
  <c r="M22" i="5"/>
  <c r="G27" i="13" l="1"/>
  <c r="D49" i="16"/>
  <c r="G20" i="13"/>
  <c r="G22" i="13"/>
  <c r="G24" i="13"/>
  <c r="G26" i="13"/>
  <c r="G28" i="13"/>
  <c r="G21" i="13"/>
  <c r="G23" i="13"/>
  <c r="G25" i="13"/>
  <c r="G29" i="14" l="1"/>
  <c r="G30" i="14"/>
  <c r="G28" i="14"/>
  <c r="G26" i="14"/>
  <c r="G24" i="14"/>
  <c r="G22" i="14"/>
  <c r="G27" i="14"/>
  <c r="G25" i="14"/>
  <c r="G23" i="14"/>
  <c r="G21" i="14"/>
  <c r="G29" i="13"/>
  <c r="G31" i="14" l="1"/>
  <c r="F50" i="14"/>
  <c r="F35" i="14"/>
  <c r="F20" i="14"/>
  <c r="F47" i="13"/>
  <c r="F33" i="13"/>
  <c r="F19" i="13"/>
  <c r="F28" i="13" l="1"/>
  <c r="F23" i="13"/>
  <c r="F21" i="13"/>
  <c r="F25" i="13"/>
  <c r="F27" i="13"/>
  <c r="F20" i="13"/>
  <c r="F22" i="13"/>
  <c r="F24" i="13"/>
  <c r="F26" i="13"/>
  <c r="M45" i="5"/>
  <c r="A45" i="5"/>
  <c r="M21" i="5"/>
  <c r="F29" i="14" l="1"/>
  <c r="D48" i="16"/>
  <c r="F30" i="14"/>
  <c r="F28" i="14"/>
  <c r="F26" i="14"/>
  <c r="F22" i="14"/>
  <c r="F27" i="14"/>
  <c r="F25" i="14"/>
  <c r="F23" i="14"/>
  <c r="F21" i="14"/>
  <c r="F24" i="14"/>
  <c r="F29" i="13"/>
  <c r="F31" i="14" l="1"/>
  <c r="E50" i="14"/>
  <c r="E35" i="14"/>
  <c r="E20" i="14"/>
  <c r="E47" i="13"/>
  <c r="E33" i="13"/>
  <c r="E19" i="13"/>
  <c r="E28" i="13" l="1"/>
  <c r="E23" i="13"/>
  <c r="E20" i="13"/>
  <c r="E22" i="13"/>
  <c r="E25" i="13"/>
  <c r="E27" i="13"/>
  <c r="E21" i="13"/>
  <c r="E24" i="13"/>
  <c r="E26" i="13"/>
  <c r="E29" i="14" l="1"/>
  <c r="E30" i="14"/>
  <c r="E28" i="14"/>
  <c r="E26" i="14"/>
  <c r="E24" i="14"/>
  <c r="E22" i="14"/>
  <c r="E27" i="14"/>
  <c r="E25" i="14"/>
  <c r="E23" i="14"/>
  <c r="E21" i="14"/>
  <c r="E29" i="13"/>
  <c r="M44" i="5"/>
  <c r="A44" i="5"/>
  <c r="M20" i="5"/>
  <c r="E31" i="14" l="1"/>
  <c r="D47" i="16"/>
  <c r="C21" i="13" l="1"/>
  <c r="D21" i="13"/>
  <c r="A43" i="5"/>
  <c r="M43" i="5"/>
  <c r="M19" i="5"/>
  <c r="D45" i="16"/>
  <c r="D46" i="16"/>
  <c r="M42" i="5"/>
  <c r="A42" i="5"/>
  <c r="M18" i="5"/>
  <c r="D7" i="16"/>
  <c r="D8" i="16"/>
  <c r="D9" i="16"/>
  <c r="D11" i="16"/>
  <c r="D16" i="16"/>
  <c r="D17" i="16"/>
  <c r="D18" i="16"/>
  <c r="D20" i="16"/>
  <c r="D24" i="16"/>
  <c r="D25" i="16"/>
  <c r="D26" i="16"/>
  <c r="D28" i="16"/>
  <c r="D29" i="16"/>
  <c r="D30" i="16"/>
  <c r="D32" i="16"/>
  <c r="D34" i="16"/>
  <c r="D36" i="16"/>
  <c r="D14" i="16"/>
  <c r="M41" i="5"/>
  <c r="A41" i="5"/>
  <c r="M17" i="5"/>
  <c r="M40" i="5"/>
  <c r="A40" i="5"/>
  <c r="M16" i="5"/>
  <c r="A33" i="5"/>
  <c r="A34" i="5"/>
  <c r="A35" i="5"/>
  <c r="A36" i="5"/>
  <c r="A37" i="5"/>
  <c r="A38" i="5"/>
  <c r="A39" i="5"/>
  <c r="M39" i="5"/>
  <c r="M15" i="5"/>
  <c r="D50" i="14"/>
  <c r="D35" i="14"/>
  <c r="D20" i="14"/>
  <c r="D47" i="13"/>
  <c r="D33" i="13"/>
  <c r="D24" i="13"/>
  <c r="D28" i="13"/>
  <c r="D19" i="13"/>
  <c r="M38" i="5"/>
  <c r="M14" i="5"/>
  <c r="M39" i="4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B50" i="14"/>
  <c r="C50" i="14"/>
  <c r="B35" i="14"/>
  <c r="C35" i="14"/>
  <c r="B20" i="14"/>
  <c r="C20" i="14"/>
  <c r="B47" i="13"/>
  <c r="C47" i="13"/>
  <c r="B33" i="13"/>
  <c r="C33" i="13"/>
  <c r="B19" i="13"/>
  <c r="C19" i="13"/>
  <c r="M37" i="5"/>
  <c r="M13" i="5"/>
  <c r="B20" i="13"/>
  <c r="C20" i="13"/>
  <c r="B21" i="13"/>
  <c r="B22" i="13"/>
  <c r="C22" i="13"/>
  <c r="B24" i="13"/>
  <c r="C24" i="13"/>
  <c r="B25" i="13"/>
  <c r="B26" i="13"/>
  <c r="C26" i="13"/>
  <c r="B27" i="13"/>
  <c r="B28" i="13"/>
  <c r="C28" i="13"/>
  <c r="M36" i="5"/>
  <c r="M35" i="5"/>
  <c r="M12" i="5"/>
  <c r="A17" i="8"/>
  <c r="A18" i="8" s="1"/>
  <c r="A19" i="8" s="1"/>
  <c r="A20" i="8" s="1"/>
  <c r="A21" i="8" s="1"/>
  <c r="A22" i="8" s="1"/>
  <c r="A23" i="8" s="1"/>
  <c r="A24" i="8" s="1"/>
  <c r="A25" i="8" s="1"/>
  <c r="M9" i="5"/>
  <c r="M10" i="5"/>
  <c r="M11" i="5"/>
  <c r="M33" i="5"/>
  <c r="M34" i="5"/>
  <c r="A17" i="4"/>
  <c r="A16" i="4" s="1"/>
  <c r="A15" i="4" s="1"/>
  <c r="A14" i="4" s="1"/>
  <c r="A13" i="4" s="1"/>
  <c r="A12" i="4" s="1"/>
  <c r="A11" i="4" s="1"/>
  <c r="A10" i="4" s="1"/>
  <c r="A9" i="4" s="1"/>
  <c r="A8" i="4" s="1"/>
  <c r="M17" i="4"/>
  <c r="M16" i="4" s="1"/>
  <c r="M15" i="4" s="1"/>
  <c r="M14" i="4" s="1"/>
  <c r="M13" i="4" s="1"/>
  <c r="M12" i="4" s="1"/>
  <c r="M11" i="4" s="1"/>
  <c r="M10" i="4" s="1"/>
  <c r="M9" i="4" s="1"/>
  <c r="M8" i="4" s="1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M19" i="4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D26" i="13" l="1"/>
  <c r="C27" i="13"/>
  <c r="C25" i="13"/>
  <c r="D20" i="13"/>
  <c r="D22" i="13"/>
  <c r="D25" i="13"/>
  <c r="D27" i="13"/>
  <c r="B21" i="14"/>
  <c r="B22" i="14"/>
  <c r="B23" i="14"/>
  <c r="B24" i="14"/>
  <c r="B25" i="14"/>
  <c r="B26" i="14"/>
  <c r="B27" i="14"/>
  <c r="B28" i="14"/>
  <c r="B29" i="14"/>
  <c r="B30" i="14"/>
  <c r="B29" i="13"/>
  <c r="D42" i="16"/>
  <c r="D41" i="16"/>
  <c r="D40" i="16"/>
  <c r="D38" i="16"/>
  <c r="D37" i="16"/>
  <c r="D22" i="16"/>
  <c r="D21" i="16"/>
  <c r="D33" i="16"/>
  <c r="D13" i="16"/>
  <c r="D12" i="16"/>
  <c r="D43" i="16"/>
  <c r="D39" i="16"/>
  <c r="D35" i="16"/>
  <c r="D31" i="16"/>
  <c r="D27" i="16"/>
  <c r="D23" i="16"/>
  <c r="D19" i="16"/>
  <c r="D15" i="16"/>
  <c r="D10" i="16"/>
  <c r="D6" i="16"/>
  <c r="D44" i="16"/>
  <c r="D29" i="13" l="1"/>
  <c r="C29" i="13"/>
  <c r="C30" i="14"/>
  <c r="C27" i="14"/>
  <c r="C25" i="14"/>
  <c r="C23" i="14"/>
  <c r="C21" i="14"/>
  <c r="C29" i="14"/>
  <c r="C26" i="14"/>
  <c r="C22" i="14"/>
  <c r="C28" i="14"/>
  <c r="C24" i="14"/>
  <c r="B31" i="14"/>
  <c r="D30" i="14"/>
  <c r="D28" i="14"/>
  <c r="D26" i="14"/>
  <c r="D24" i="14"/>
  <c r="D22" i="14"/>
  <c r="D29" i="14"/>
  <c r="D27" i="14"/>
  <c r="D25" i="14"/>
  <c r="D23" i="14"/>
  <c r="D21" i="14"/>
  <c r="C31" i="14" l="1"/>
  <c r="D31" i="14"/>
</calcChain>
</file>

<file path=xl/sharedStrings.xml><?xml version="1.0" encoding="utf-8"?>
<sst xmlns="http://schemas.openxmlformats.org/spreadsheetml/2006/main" count="1279" uniqueCount="343">
  <si>
    <t>Gesamt</t>
  </si>
  <si>
    <t>Finanz-</t>
  </si>
  <si>
    <t>Netto-</t>
  </si>
  <si>
    <t>schuld</t>
  </si>
  <si>
    <t>defizit</t>
  </si>
  <si>
    <t>N e t t o v e r ä n d e r u n g</t>
  </si>
  <si>
    <t>S t a n d   J a h r e s e n d e</t>
  </si>
  <si>
    <t>Anleihen</t>
  </si>
  <si>
    <t>Kredite und Darlehen</t>
  </si>
  <si>
    <t>Bundes-schatz-scheine</t>
  </si>
  <si>
    <t>Banken-darlehen</t>
  </si>
  <si>
    <t>Versiche-rungs-darlehen</t>
  </si>
  <si>
    <t>Noten-bank-schuld</t>
  </si>
  <si>
    <t>Sonst. Kredite</t>
  </si>
  <si>
    <t>-</t>
  </si>
  <si>
    <t>Bundes-obligationen</t>
  </si>
  <si>
    <t>Summe</t>
  </si>
  <si>
    <t>T i t r i e r t e  F W - S c h u l d</t>
  </si>
  <si>
    <t>Summe FW-Schuld</t>
  </si>
  <si>
    <t>Sonstige Kredite</t>
  </si>
  <si>
    <t>%-Anteil</t>
  </si>
  <si>
    <t>U S D</t>
  </si>
  <si>
    <t>D E M</t>
  </si>
  <si>
    <t>C H F</t>
  </si>
  <si>
    <t>N L G</t>
  </si>
  <si>
    <t>J P Y</t>
  </si>
  <si>
    <t>F R F</t>
  </si>
  <si>
    <t>X E U</t>
  </si>
  <si>
    <t>.</t>
  </si>
  <si>
    <t>Kärnten</t>
  </si>
  <si>
    <t>Niederösterreich</t>
  </si>
  <si>
    <t>Oberösterreich</t>
  </si>
  <si>
    <t>Salzburg</t>
  </si>
  <si>
    <t>Tirol</t>
  </si>
  <si>
    <t>Vorarlberg</t>
  </si>
  <si>
    <t>Steiermark</t>
  </si>
  <si>
    <t>Summe mit Wien</t>
  </si>
  <si>
    <t>Summe ohne Wien</t>
  </si>
  <si>
    <t>Belgien</t>
  </si>
  <si>
    <t>Deutschland</t>
  </si>
  <si>
    <t>Finnland</t>
  </si>
  <si>
    <t>Frankreich</t>
  </si>
  <si>
    <t>Irland</t>
  </si>
  <si>
    <t>Luxemburg</t>
  </si>
  <si>
    <t>Niederlande</t>
  </si>
  <si>
    <t>Österreich</t>
  </si>
  <si>
    <t>Spanien</t>
  </si>
  <si>
    <t>Dänemark</t>
  </si>
  <si>
    <t>Großbritannien</t>
  </si>
  <si>
    <t>Schweden</t>
  </si>
  <si>
    <t>Schweiz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</si>
  <si>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</si>
  <si>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</si>
  <si>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</si>
  <si>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</si>
  <si>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</si>
  <si>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</si>
  <si>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</si>
  <si>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</si>
  <si>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</si>
  <si>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Burgenland</t>
  </si>
  <si>
    <t>B E F</t>
  </si>
  <si>
    <t>Bundessektor</t>
  </si>
  <si>
    <t>Länder und Gemeinden</t>
  </si>
  <si>
    <t>T i t r i e r t e   E u r o s c h u l d</t>
  </si>
  <si>
    <t>N i c h t   t i t r i e r t e   E u r o s c h u l d</t>
  </si>
  <si>
    <t>in EUR</t>
  </si>
  <si>
    <t>in FW</t>
  </si>
  <si>
    <t>Summe Eigenbesitz</t>
  </si>
  <si>
    <t>Summe Euroschuld</t>
  </si>
  <si>
    <t>Schuld-verschrei-bungen</t>
  </si>
  <si>
    <t xml:space="preserve">        -</t>
  </si>
  <si>
    <t xml:space="preserve">      -</t>
  </si>
  <si>
    <t xml:space="preserve">    -</t>
  </si>
  <si>
    <t xml:space="preserve">  -</t>
  </si>
  <si>
    <t xml:space="preserve">     -</t>
  </si>
  <si>
    <t xml:space="preserve">   -</t>
  </si>
  <si>
    <t xml:space="preserve"> -</t>
  </si>
  <si>
    <t>E i g e n b e s i t z</t>
  </si>
  <si>
    <t>Gesamtschuld</t>
  </si>
  <si>
    <t>bereinigt</t>
  </si>
  <si>
    <t>un-bereinigt</t>
  </si>
  <si>
    <t>Summe Bundesländer</t>
  </si>
  <si>
    <t>Quelle: Statistik Austria - Gebarungen und Sektor Staat; laufende Jahrgänge.</t>
  </si>
  <si>
    <t>2) Auf Euro lautende Finanzschulden; Schillingschuld bis Ende 1998.</t>
  </si>
  <si>
    <t>3) Rückrechnung.</t>
  </si>
  <si>
    <t>4) Rückrechnung.</t>
  </si>
  <si>
    <t>2) Rückrechnung.</t>
  </si>
  <si>
    <t>Griechenland</t>
  </si>
  <si>
    <t>Italien</t>
  </si>
  <si>
    <t>Portugal</t>
  </si>
  <si>
    <t>Staat insgesamt</t>
  </si>
  <si>
    <t>Slowenien</t>
  </si>
  <si>
    <t>Estland</t>
  </si>
  <si>
    <t>Slowakei</t>
  </si>
  <si>
    <t>Polen</t>
  </si>
  <si>
    <t>Zypern</t>
  </si>
  <si>
    <t>Lettland</t>
  </si>
  <si>
    <t>Litauen</t>
  </si>
  <si>
    <t>Ungarn</t>
  </si>
  <si>
    <t>Malta</t>
  </si>
  <si>
    <t>Zinsen</t>
  </si>
  <si>
    <t>Tilgung</t>
  </si>
  <si>
    <t>A 6  FREMDWÄHRUNGSSCHULD DES BUNDES</t>
  </si>
  <si>
    <t xml:space="preserve">A 5  STRUKTUR DER FINANZSCHULD DES BUNDES </t>
  </si>
  <si>
    <t>Bulgarien</t>
  </si>
  <si>
    <t>Rumänien</t>
  </si>
  <si>
    <t>2)  2004 inklusive ÖBB-Forderungsverzicht des Bundes.</t>
  </si>
  <si>
    <r>
      <t xml:space="preserve">A 5  STRUKTUR DER FINANZSCHULD DES BUNDES </t>
    </r>
    <r>
      <rPr>
        <sz val="12"/>
        <color indexed="17"/>
        <rFont val="Arial"/>
        <family val="2"/>
      </rPr>
      <t>(Fortsetzung)</t>
    </r>
  </si>
  <si>
    <r>
      <t xml:space="preserve">Öffentlicher Schuldenstand </t>
    </r>
    <r>
      <rPr>
        <sz val="11"/>
        <color indexed="17"/>
        <rFont val="Arial"/>
        <family val="2"/>
      </rPr>
      <t>(in % des BIP)</t>
    </r>
  </si>
  <si>
    <r>
      <t xml:space="preserve">Stand der Finanzschuld der Länder </t>
    </r>
    <r>
      <rPr>
        <sz val="11"/>
        <color indexed="17"/>
        <rFont val="Arial"/>
        <family val="2"/>
      </rPr>
      <t>(in Mio EUR)</t>
    </r>
  </si>
  <si>
    <r>
      <t xml:space="preserve">Stand der Finanzschuld der Länder </t>
    </r>
    <r>
      <rPr>
        <sz val="11"/>
        <color indexed="17"/>
        <rFont val="Arial"/>
        <family val="2"/>
      </rPr>
      <t>(%-Anteile)</t>
    </r>
  </si>
  <si>
    <r>
      <t xml:space="preserve">Veränderung der Finanzschuld der Länder zum Vorjahr </t>
    </r>
    <r>
      <rPr>
        <sz val="11"/>
        <color indexed="17"/>
        <rFont val="Arial"/>
        <family val="2"/>
      </rPr>
      <t>(in %)</t>
    </r>
  </si>
  <si>
    <r>
      <t xml:space="preserve">Pro-Kopf-Verschuldung der Finanzschuld der Länder </t>
    </r>
    <r>
      <rPr>
        <sz val="11"/>
        <color indexed="17"/>
        <rFont val="Arial"/>
        <family val="2"/>
      </rPr>
      <t>(in EUR)</t>
    </r>
  </si>
  <si>
    <r>
      <t xml:space="preserve">Stand der Finanzschuld der Gemeinden </t>
    </r>
    <r>
      <rPr>
        <sz val="11"/>
        <color indexed="17"/>
        <rFont val="Arial"/>
        <family val="2"/>
      </rPr>
      <t>(in Mio EUR)</t>
    </r>
  </si>
  <si>
    <r>
      <t xml:space="preserve">Stand der Finanzschuld der Gemeinden </t>
    </r>
    <r>
      <rPr>
        <sz val="11"/>
        <color indexed="17"/>
        <rFont val="Arial"/>
        <family val="2"/>
      </rPr>
      <t>(%-Anteile)</t>
    </r>
  </si>
  <si>
    <r>
      <t xml:space="preserve">Veränderung der Finanzschuld der Gemeinden zum Vorjahr </t>
    </r>
    <r>
      <rPr>
        <sz val="11"/>
        <color indexed="17"/>
        <rFont val="Arial"/>
        <family val="2"/>
      </rPr>
      <t>(in %)</t>
    </r>
  </si>
  <si>
    <r>
      <t xml:space="preserve">Pro-Kopf-Verschuldung der Finanzschuld der Gemeinden </t>
    </r>
    <r>
      <rPr>
        <sz val="11"/>
        <color indexed="17"/>
        <rFont val="Arial"/>
        <family val="2"/>
      </rPr>
      <t>(in EUR)</t>
    </r>
  </si>
  <si>
    <t>USA</t>
  </si>
  <si>
    <r>
      <t>Öffentliche Verschuldung pro Kopf der Bevölkerung</t>
    </r>
    <r>
      <rPr>
        <sz val="11"/>
        <color indexed="17"/>
        <rFont val="Arial"/>
        <family val="2"/>
      </rPr>
      <t xml:space="preserve"> (in EUR)</t>
    </r>
    <r>
      <rPr>
        <vertAlign val="superscript"/>
        <sz val="11"/>
        <color indexed="17"/>
        <rFont val="Arial"/>
        <family val="2"/>
      </rPr>
      <t>1)</t>
    </r>
  </si>
  <si>
    <r>
      <t>A 3  BEREINIGTE FINANZSCHULD</t>
    </r>
    <r>
      <rPr>
        <vertAlign val="superscript"/>
        <sz val="12"/>
        <color indexed="17"/>
        <rFont val="Arial Black"/>
        <family val="2"/>
      </rPr>
      <t>1)</t>
    </r>
    <r>
      <rPr>
        <sz val="12"/>
        <color indexed="17"/>
        <rFont val="Arial Black"/>
        <family val="2"/>
      </rPr>
      <t xml:space="preserve"> UND NETTODEFIZIT DES BUNDES</t>
    </r>
  </si>
  <si>
    <r>
      <t>1998</t>
    </r>
    <r>
      <rPr>
        <vertAlign val="superscript"/>
        <sz val="8"/>
        <rFont val="Arial"/>
        <family val="2"/>
      </rPr>
      <t>4)</t>
    </r>
  </si>
  <si>
    <r>
      <t>Bereinigte Finanzschuld nach Schuldformen</t>
    </r>
    <r>
      <rPr>
        <b/>
        <vertAlign val="superscript"/>
        <sz val="11"/>
        <color indexed="17"/>
        <rFont val="Arial"/>
        <family val="2"/>
      </rPr>
      <t>1)</t>
    </r>
    <r>
      <rPr>
        <sz val="11"/>
        <color indexed="17"/>
        <rFont val="Arial"/>
        <family val="2"/>
      </rPr>
      <t xml:space="preserve"> (in Mio EUR)</t>
    </r>
  </si>
  <si>
    <r>
      <t>Euroschuld</t>
    </r>
    <r>
      <rPr>
        <b/>
        <vertAlign val="superscript"/>
        <sz val="10"/>
        <rFont val="Arial"/>
        <family val="2"/>
      </rPr>
      <t>2)</t>
    </r>
  </si>
  <si>
    <r>
      <t>Fremdwährungsschuld</t>
    </r>
    <r>
      <rPr>
        <b/>
        <vertAlign val="superscript"/>
        <sz val="10"/>
        <rFont val="Arial"/>
        <family val="2"/>
      </rPr>
      <t>2)</t>
    </r>
  </si>
  <si>
    <r>
      <t>1998</t>
    </r>
    <r>
      <rPr>
        <vertAlign val="superscript"/>
        <sz val="8"/>
        <rFont val="Arial"/>
        <family val="2"/>
      </rPr>
      <t>3)</t>
    </r>
  </si>
  <si>
    <r>
      <t>Restlaufzeit der bereinigten Finanzschuld nach Schuldformen</t>
    </r>
    <r>
      <rPr>
        <b/>
        <vertAlign val="superscript"/>
        <sz val="11"/>
        <color indexed="17"/>
        <rFont val="Arial"/>
        <family val="2"/>
      </rPr>
      <t>1)</t>
    </r>
    <r>
      <rPr>
        <b/>
        <sz val="11"/>
        <color indexed="17"/>
        <rFont val="Arial"/>
        <family val="2"/>
      </rPr>
      <t xml:space="preserve"> </t>
    </r>
    <r>
      <rPr>
        <sz val="11"/>
        <color indexed="17"/>
        <rFont val="Arial"/>
        <family val="2"/>
      </rPr>
      <t>(in Jahren)</t>
    </r>
  </si>
  <si>
    <r>
      <t>1998</t>
    </r>
    <r>
      <rPr>
        <vertAlign val="superscript"/>
        <sz val="8"/>
        <rFont val="Arial"/>
        <family val="2"/>
      </rPr>
      <t>2)</t>
    </r>
  </si>
  <si>
    <r>
      <t>Wien</t>
    </r>
    <r>
      <rPr>
        <vertAlign val="superscript"/>
        <sz val="8"/>
        <rFont val="Arial"/>
        <family val="2"/>
      </rPr>
      <t>2)</t>
    </r>
  </si>
  <si>
    <t>2) Wien als Land und Gemeinde.</t>
  </si>
  <si>
    <t>1) Wien als Land und Gemeinde.</t>
  </si>
  <si>
    <r>
      <t>Wien</t>
    </r>
    <r>
      <rPr>
        <vertAlign val="superscript"/>
        <sz val="8"/>
        <rFont val="Arial"/>
        <family val="2"/>
      </rPr>
      <t>1)</t>
    </r>
  </si>
  <si>
    <t xml:space="preserve">           -</t>
  </si>
  <si>
    <t xml:space="preserve">             -</t>
  </si>
  <si>
    <t>EU-28-Aggregat</t>
  </si>
  <si>
    <t>Kroatien</t>
  </si>
  <si>
    <r>
      <t>A 8   FINANZSCHULD DER LÄNDER</t>
    </r>
    <r>
      <rPr>
        <vertAlign val="superscript"/>
        <sz val="12"/>
        <color indexed="17"/>
        <rFont val="Arial Black"/>
        <family val="2"/>
      </rPr>
      <t>1)</t>
    </r>
    <r>
      <rPr>
        <sz val="12"/>
        <color indexed="17"/>
        <rFont val="Arial Black"/>
        <family val="2"/>
      </rPr>
      <t xml:space="preserve"> </t>
    </r>
  </si>
  <si>
    <t>A 9   FINANZSCHULD DER GEMEINDEN</t>
  </si>
  <si>
    <t>1) Unter Berücksichtigung von Derivaten (Swaps) seit 1989, der im Eigenbesitz befindlichen Bundesschuldkategorien seit 1993</t>
  </si>
  <si>
    <t xml:space="preserve">    sowie von Forderungen gegenüber Rechtsträgern seit 1998.</t>
  </si>
  <si>
    <r>
      <t>Durchschnittl. Nominalverzinsung der bereinigten Finanzschuld nach Schuldformen</t>
    </r>
    <r>
      <rPr>
        <b/>
        <vertAlign val="superscript"/>
        <sz val="11"/>
        <color indexed="17"/>
        <rFont val="Arial"/>
        <family val="2"/>
      </rPr>
      <t xml:space="preserve">1) </t>
    </r>
    <r>
      <rPr>
        <b/>
        <sz val="11"/>
        <color indexed="17"/>
        <rFont val="Arial"/>
        <family val="2"/>
      </rPr>
      <t>(in %)</t>
    </r>
  </si>
  <si>
    <t xml:space="preserve">1) Nicht auf Euro lautende Finanzschulden; unter Berücksichtigung der im Eigenbesitz befindlichen Bundesschuldkategorien sowie </t>
  </si>
  <si>
    <t xml:space="preserve">    von Derivaten (Swaps) seit 1982.</t>
  </si>
  <si>
    <t>A 10  STAATSVERSCHULDUNG IM INTERNATIONALEN VERGLEICH</t>
  </si>
  <si>
    <t>2) Auf Euro lautende Finanzschulden.</t>
  </si>
  <si>
    <t>1) Unter Berücksichtigung von Derivaten (Swaps), von im Eigenbesitz befindlichen Bundesschuldkategorien sowie von Forderungen</t>
  </si>
  <si>
    <t xml:space="preserve">    gegenüber Rechtsträgern.</t>
  </si>
  <si>
    <t>Euro-19-Aggregat</t>
  </si>
  <si>
    <t>3) Nicht auf Euro lautende Finanzschulden, bewertet zum Devisenmittelkurs des jeweiligen Jahresultimos.</t>
  </si>
  <si>
    <t>2) Nicht auf Euro lautende Finanzschulden, bewertet zum Devisenmittelkurs des jeweiligen Jahresultimos.</t>
  </si>
  <si>
    <t>2)  Inklusive Rechtsträgerfinanzierung.</t>
  </si>
  <si>
    <t>Mio EUR</t>
  </si>
  <si>
    <t>% des BIP</t>
  </si>
  <si>
    <t>%</t>
  </si>
  <si>
    <r>
      <t>Euroschuld</t>
    </r>
    <r>
      <rPr>
        <b/>
        <vertAlign val="superscript"/>
        <sz val="8"/>
        <rFont val="Arial"/>
        <family val="2"/>
      </rPr>
      <t>2)</t>
    </r>
  </si>
  <si>
    <r>
      <t>FW-Schuld</t>
    </r>
    <r>
      <rPr>
        <b/>
        <vertAlign val="superscript"/>
        <sz val="8"/>
        <rFont val="Arial"/>
        <family val="2"/>
      </rPr>
      <t>3)</t>
    </r>
  </si>
  <si>
    <t>Tschechien</t>
  </si>
  <si>
    <t>9) Sonstige laufende Transfers (D7) und Vermögenstransfers (D9) ohne intergovernmentale Transfers.</t>
  </si>
  <si>
    <t>8) Marktproduktion (P11), Produktion für die Eigenverwendung (P12) und Zahlungen für sonstige Nichtmarktproduktion (P131).</t>
  </si>
  <si>
    <t>7) Unterstellter Pensionsbeitrag des Staates für die Beamten.</t>
  </si>
  <si>
    <t>6) Erwerb minus Verkauf von Liegenschaften.</t>
  </si>
  <si>
    <t>5) Zinsaufwand für die Staatsschuld ohne Berücksichtigung von derivativen Geschäften (Swaps).</t>
  </si>
  <si>
    <t>4) Ohne Transfers zwischen den öffentlichen Rechtsträgern (intergovernmentale Transfers).</t>
  </si>
  <si>
    <t>3) Von Marktproduzenten erbrachte soziale Sachleistungen. Die übrigen sozialen Sachleistungen sind in P2 (Vorleistungen) enthalten.</t>
  </si>
  <si>
    <t>2) Produktions- und Importabgaben (D2) und Einkommen- und Vermögensteuern (D5).</t>
  </si>
  <si>
    <t>1) Gemäß ESVG 2010.</t>
  </si>
  <si>
    <t>F i n a n z i e r u n g s s a l d o</t>
  </si>
  <si>
    <t>E i n n a h m e n   i n s g e s a m t</t>
  </si>
  <si>
    <t>Sonstige Einnahmen</t>
  </si>
  <si>
    <t>Vermögenseinkommen</t>
  </si>
  <si>
    <t>Intergovernmentale Transfers</t>
  </si>
  <si>
    <t>Sozialbeiträge</t>
  </si>
  <si>
    <t>Tatsächliche Sozialbeiträge</t>
  </si>
  <si>
    <t>Steuern</t>
  </si>
  <si>
    <t>Einkommen- und Vermögensteuern</t>
  </si>
  <si>
    <t>Produktions- und Importabgaben</t>
  </si>
  <si>
    <t>E i n n a h m e n</t>
  </si>
  <si>
    <t>A u s g a b e n  i n s g e s a m t</t>
  </si>
  <si>
    <t>Sonstige Ausgaben</t>
  </si>
  <si>
    <t>Bruttoinvestitionen</t>
  </si>
  <si>
    <t>Transfers an Marktproduzenten</t>
  </si>
  <si>
    <t>Subventionen</t>
  </si>
  <si>
    <t>Transfers an private Haushalte</t>
  </si>
  <si>
    <t>Monetäre Sozialleistungen</t>
  </si>
  <si>
    <t>Sach- und Personalaufwand</t>
  </si>
  <si>
    <t>Arbeitnehmerentgelt</t>
  </si>
  <si>
    <t>Vorleistungen</t>
  </si>
  <si>
    <t xml:space="preserve">A u s g a b e n </t>
  </si>
  <si>
    <t>Anteil in %</t>
  </si>
  <si>
    <t>Staat</t>
  </si>
  <si>
    <t>SV-Träger</t>
  </si>
  <si>
    <t>Gemeinden</t>
  </si>
  <si>
    <t>Landesebene</t>
  </si>
  <si>
    <t>Bundesebene</t>
  </si>
  <si>
    <r>
      <t>Öffentlicher Budgetsaldo nach Sektoren</t>
    </r>
    <r>
      <rPr>
        <vertAlign val="superscript"/>
        <sz val="11"/>
        <color indexed="17"/>
        <rFont val="Arial Black"/>
        <family val="2"/>
      </rPr>
      <t xml:space="preserve">1) </t>
    </r>
  </si>
  <si>
    <t xml:space="preserve">1)  2004 inklusive ÖBB-Forderungsverzicht des Bundes. </t>
  </si>
  <si>
    <t>Quelle:  Statistik Austria, WIFO (BIP) und FISK-Herbstprognose (2016 und 2017).</t>
  </si>
  <si>
    <r>
      <t>Öffentliche Verschuldung</t>
    </r>
    <r>
      <rPr>
        <vertAlign val="superscript"/>
        <sz val="11"/>
        <color indexed="17"/>
        <rFont val="Arial Black"/>
        <family val="2"/>
      </rPr>
      <t xml:space="preserve">1) </t>
    </r>
    <r>
      <rPr>
        <sz val="11"/>
        <color indexed="17"/>
        <rFont val="Arial Black"/>
        <family val="2"/>
      </rPr>
      <t xml:space="preserve">nach Sektoren </t>
    </r>
  </si>
  <si>
    <t>1)  Gemäß Maastricht (EU-VO Nr. 220/2014).</t>
  </si>
  <si>
    <t>1)  2004 inklusive ÖBB-Forderungsverzicht des Bundes.</t>
  </si>
  <si>
    <t>Quelle: Statistik Austria, BMF, WIFO (BIP), EU-Kommission und FISK-Herbstprognose (2016 und 2017).</t>
  </si>
  <si>
    <t>Budget-, Primärsaldo, Zinszahlungen und struktureller Budgetsaldo des Staates</t>
  </si>
  <si>
    <t>1) Zinsaufwand ohne Berücksichtigung von Derivaten (Swaps).</t>
  </si>
  <si>
    <t>Abgabenquote</t>
  </si>
  <si>
    <t xml:space="preserve">4)  Nationale Abgabenquote zuzüglich imputierte Sozialversicherungsbeiträge. </t>
  </si>
  <si>
    <t>Quelle:  Statistik Austria, WIFO (BIP), FISK-Herbstprognose (2016 und 2017).</t>
  </si>
  <si>
    <t>2) Herbstprognose 2016 der EU-Kommission.</t>
  </si>
  <si>
    <t>A 2  FISKALINDIKATOREN</t>
  </si>
  <si>
    <t>A 2  FISKALINDIKATOREN (Fortsetzung)</t>
  </si>
  <si>
    <r>
      <t>Bundessektor</t>
    </r>
    <r>
      <rPr>
        <b/>
        <vertAlign val="superscript"/>
        <sz val="8"/>
        <rFont val="Arial"/>
        <family val="2"/>
      </rPr>
      <t>2)</t>
    </r>
  </si>
  <si>
    <r>
      <t>Budgetsaldo</t>
    </r>
    <r>
      <rPr>
        <b/>
        <vertAlign val="superscript"/>
        <sz val="8"/>
        <rFont val="Arial"/>
        <family val="2"/>
      </rPr>
      <t>1)</t>
    </r>
  </si>
  <si>
    <r>
      <t>Zinszahlungen</t>
    </r>
    <r>
      <rPr>
        <b/>
        <vertAlign val="superscript"/>
        <sz val="8"/>
        <rFont val="Arial"/>
        <family val="2"/>
      </rPr>
      <t>1)</t>
    </r>
  </si>
  <si>
    <r>
      <t>Primärsaldo</t>
    </r>
    <r>
      <rPr>
        <b/>
        <vertAlign val="superscript"/>
        <sz val="8"/>
        <rFont val="Arial"/>
        <family val="2"/>
      </rPr>
      <t>1)</t>
    </r>
  </si>
  <si>
    <r>
      <t>Staatsausgaben</t>
    </r>
    <r>
      <rPr>
        <b/>
        <vertAlign val="superscript"/>
        <sz val="8"/>
        <rFont val="Arial"/>
        <family val="2"/>
      </rPr>
      <t>1) 2)</t>
    </r>
  </si>
  <si>
    <r>
      <t>Staatseinnahmen</t>
    </r>
    <r>
      <rPr>
        <b/>
        <vertAlign val="superscript"/>
        <sz val="8"/>
        <rFont val="Arial"/>
        <family val="2"/>
      </rPr>
      <t>1)</t>
    </r>
  </si>
  <si>
    <r>
      <t>national</t>
    </r>
    <r>
      <rPr>
        <b/>
        <vertAlign val="superscript"/>
        <sz val="8"/>
        <rFont val="Arial"/>
        <family val="2"/>
      </rPr>
      <t>3)</t>
    </r>
  </si>
  <si>
    <r>
      <t>international</t>
    </r>
    <r>
      <rPr>
        <b/>
        <vertAlign val="superscript"/>
        <sz val="8"/>
        <rFont val="Arial"/>
        <family val="2"/>
      </rPr>
      <t>4)</t>
    </r>
  </si>
  <si>
    <t xml:space="preserve">    .</t>
  </si>
  <si>
    <t xml:space="preserve">     .</t>
  </si>
  <si>
    <t>Bereinigte Finanzschuld des Bundes</t>
  </si>
  <si>
    <t>- Intrasubsektorale Konsolidierung</t>
  </si>
  <si>
    <t>+ Gemeindefonds und -verbände</t>
  </si>
  <si>
    <t>Verschuldung von Wien</t>
  </si>
  <si>
    <t>Finanzschuld von Wien</t>
  </si>
  <si>
    <t>Finanzschuld der Länder ohne Wien</t>
  </si>
  <si>
    <t>+ Bundesfonds</t>
  </si>
  <si>
    <t xml:space="preserve">      .</t>
  </si>
  <si>
    <t xml:space="preserve">   .</t>
  </si>
  <si>
    <t>Aufwand insgesamt</t>
  </si>
  <si>
    <r>
      <t>Sonstiger Aufwand</t>
    </r>
    <r>
      <rPr>
        <b/>
        <vertAlign val="superscript"/>
        <sz val="8"/>
        <rFont val="Arial"/>
        <family val="2"/>
      </rPr>
      <t>2)</t>
    </r>
  </si>
  <si>
    <t>1) Unter Berücksichtigung von Derivaten (Swaps) seit 1989 sowie von Forderungen gegenüber</t>
  </si>
  <si>
    <t xml:space="preserve">    Rechtsträgern seit 1998. Inklusive im Eigenbesitz befindlicher Bundesschuldkategorien.</t>
  </si>
  <si>
    <t>2) Nettobelastung aus den sonstigen Ausgaben (Provisionen, Emissionskosten) und sonstigen</t>
  </si>
  <si>
    <t xml:space="preserve">    Einnahmen (Emissionsgewinne, Leihentgelte).</t>
  </si>
  <si>
    <r>
      <t>Gezahlte Steuern</t>
    </r>
    <r>
      <rPr>
        <vertAlign val="superscript"/>
        <sz val="8"/>
        <rFont val="Arial"/>
        <family val="2"/>
      </rPr>
      <t>2)</t>
    </r>
  </si>
  <si>
    <r>
      <t>Soziale Sachleistungen</t>
    </r>
    <r>
      <rPr>
        <vertAlign val="superscript"/>
        <sz val="8"/>
        <rFont val="Arial"/>
        <family val="2"/>
      </rPr>
      <t>3)</t>
    </r>
  </si>
  <si>
    <r>
      <t>Sonstige laufende Transfers</t>
    </r>
    <r>
      <rPr>
        <vertAlign val="superscript"/>
        <sz val="8"/>
        <rFont val="Arial"/>
        <family val="2"/>
      </rPr>
      <t>4)</t>
    </r>
  </si>
  <si>
    <r>
      <t>Vermögenstransfers</t>
    </r>
    <r>
      <rPr>
        <vertAlign val="superscript"/>
        <sz val="8"/>
        <rFont val="Arial"/>
        <family val="2"/>
      </rPr>
      <t>4)</t>
    </r>
  </si>
  <si>
    <r>
      <t>Zinsen für die Staatsschuld</t>
    </r>
    <r>
      <rPr>
        <vertAlign val="superscript"/>
        <sz val="8"/>
        <rFont val="Arial"/>
        <family val="2"/>
      </rPr>
      <t>5)</t>
    </r>
  </si>
  <si>
    <r>
      <t>Nettozugang an nichtproduzierten Vermögensgütern</t>
    </r>
    <r>
      <rPr>
        <vertAlign val="superscript"/>
        <sz val="8"/>
        <rFont val="Arial"/>
        <family val="2"/>
      </rPr>
      <t>6)</t>
    </r>
  </si>
  <si>
    <r>
      <t>Struktur der Staatsausgaben und -einnahmen nach Teilsektoren 2014 (unkonsolidiert)</t>
    </r>
    <r>
      <rPr>
        <vertAlign val="superscript"/>
        <sz val="10"/>
        <color rgb="FF0F7337"/>
        <rFont val="Arial Black"/>
        <family val="2"/>
      </rPr>
      <t>1)</t>
    </r>
  </si>
  <si>
    <r>
      <t>Struktur der Staatsausgaben und -einnahmen nach Teilsektoren 2015 (unkonsolidiert)</t>
    </r>
    <r>
      <rPr>
        <vertAlign val="superscript"/>
        <sz val="10"/>
        <color rgb="FF0F7337"/>
        <rFont val="Arial Black"/>
        <family val="2"/>
      </rPr>
      <t>1)</t>
    </r>
  </si>
  <si>
    <t xml:space="preserve">    Jahresultimos.</t>
  </si>
  <si>
    <t>2) Nicht auf Euro lautende Finanzschulden, bewertet zum Devisenmittelkurs des jeweiligen</t>
  </si>
  <si>
    <t>1) Unter Berücksichtigung von Derivaten (Swaps), von im Eigenbesitz befindlichen Bundes-</t>
  </si>
  <si>
    <t xml:space="preserve">    schuldkategorien sowie von Forderungen gegenüber Rechtsträgern.</t>
  </si>
  <si>
    <t>in Mio EUR</t>
  </si>
  <si>
    <r>
      <t>Stand (in Mio EUR) und Anteile der bereinigten Fremdwährungsschuld nach Währungen</t>
    </r>
    <r>
      <rPr>
        <b/>
        <vertAlign val="superscript"/>
        <sz val="11"/>
        <color indexed="17"/>
        <rFont val="Arial"/>
        <family val="2"/>
      </rPr>
      <t>1)</t>
    </r>
  </si>
  <si>
    <r>
      <t>A 4  AUFWAND FÜR DIE FINANZSCHULD DES BUNDES</t>
    </r>
    <r>
      <rPr>
        <vertAlign val="superscript"/>
        <sz val="12"/>
        <color indexed="17"/>
        <rFont val="Arial Black"/>
        <family val="2"/>
      </rPr>
      <t>1)</t>
    </r>
  </si>
  <si>
    <t xml:space="preserve">   davon Krankenanstaltenbetriebsgesellschaften der Länder</t>
  </si>
  <si>
    <t xml:space="preserve">   davon Landesimmobiliengesellschaften der Länder</t>
  </si>
  <si>
    <t xml:space="preserve">      GESPAG (Oberösterreichische Gesundheits- und Spitals-AG)</t>
  </si>
  <si>
    <t xml:space="preserve">      KABEG (Kärntner Krankenanstaltenbetriebsgesellschaft)</t>
  </si>
  <si>
    <t xml:space="preserve">      KAGes (Steiermärkische Krankenanstaltenges.m.b.H.)</t>
  </si>
  <si>
    <t xml:space="preserve">      KRAGES (Burgenländische Krankenanstaltenges.m.b.H.)</t>
  </si>
  <si>
    <t xml:space="preserve">      TILAK (Tiroler Landeskrankenanstalten GmbH)</t>
  </si>
  <si>
    <t xml:space="preserve">      LIG Steiermark</t>
  </si>
  <si>
    <t xml:space="preserve">      LIG Kärnten</t>
  </si>
  <si>
    <t xml:space="preserve">      LIG Niederösterreich</t>
  </si>
  <si>
    <t xml:space="preserve">      LIG Oberösterreich</t>
  </si>
  <si>
    <t xml:space="preserve">      LIG Burgenland (BELIG)</t>
  </si>
  <si>
    <t>+ Ausgegliederte Landeseinheiten</t>
  </si>
  <si>
    <t>2) Darlehensvergaben an Gemeinden.</t>
  </si>
  <si>
    <t>5) Wertpapierveranlagungen und Darlehensvergaben an den Bund.</t>
  </si>
  <si>
    <t>1) Periodenabgrenzung, Fremdwährungskorrektur, Abgleich mit Bund-Rechtsträgerfinanzierung für die Länder.</t>
  </si>
  <si>
    <t>4) Kurzfristige Darlehen des Bundes an Wien und Abgleich mit Bund-Rechtsträgerfinanzierung für Wien.</t>
  </si>
  <si>
    <t xml:space="preserve">      Wiener Krankenanstaltenverbund (KAV)</t>
  </si>
  <si>
    <t>+ Außerbudgetäre Einheiten, davon</t>
  </si>
  <si>
    <t xml:space="preserve"> .</t>
  </si>
  <si>
    <t>+ ÖBFA-Darlehen für Rechtsträger und Länder</t>
  </si>
  <si>
    <t>+ ÖBB–Schulden</t>
  </si>
  <si>
    <t>+ EFSF</t>
  </si>
  <si>
    <t>+ BIG</t>
  </si>
  <si>
    <t>+ KA Finanz AG</t>
  </si>
  <si>
    <t>+ HETA</t>
  </si>
  <si>
    <t>+ Eurofighter-Schulden</t>
  </si>
  <si>
    <t>+ Ausgegliederte Bundeseinheiten</t>
  </si>
  <si>
    <t>+ Hochschulen</t>
  </si>
  <si>
    <t>+ Bundeskammern</t>
  </si>
  <si>
    <t>+ Sonstige außerbudgetäre Einheiten</t>
  </si>
  <si>
    <t>- Bundesanleihen im Besitz von Bundesfonds</t>
  </si>
  <si>
    <t>- Finanzielle zwischenstaatliche Forderungen des Bundes</t>
  </si>
  <si>
    <t>Schuldenstand des Bundessektors</t>
  </si>
  <si>
    <t>Schuldenstand der Landesebene (ohne Wien)</t>
  </si>
  <si>
    <t>Schuldenstand der Sozialversicherungsträger</t>
  </si>
  <si>
    <t>+ Landesfonds</t>
  </si>
  <si>
    <t>+ Landeskammern</t>
  </si>
  <si>
    <t>Quelle: Statistik Austria (Oktober 2016).</t>
  </si>
  <si>
    <r>
      <t>Unterstellte Sozialbeiträge</t>
    </r>
    <r>
      <rPr>
        <vertAlign val="superscript"/>
        <sz val="8"/>
        <rFont val="Arial"/>
        <family val="2"/>
      </rPr>
      <t>7)</t>
    </r>
  </si>
  <si>
    <r>
      <t>Produktionserlöse</t>
    </r>
    <r>
      <rPr>
        <vertAlign val="superscript"/>
        <sz val="8"/>
        <rFont val="Arial"/>
        <family val="2"/>
      </rPr>
      <t>8)</t>
    </r>
  </si>
  <si>
    <r>
      <t>Transfers</t>
    </r>
    <r>
      <rPr>
        <vertAlign val="superscript"/>
        <sz val="8"/>
        <rFont val="Arial"/>
        <family val="2"/>
      </rPr>
      <t>4) 9)</t>
    </r>
  </si>
  <si>
    <t>1) Einschließlich für Dritte aufgenommene Schulden (z. B. Landeskrankenanstalten), einschließlich Swaps. Ohne Sollstellungen,</t>
  </si>
  <si>
    <t xml:space="preserve">     ohne innere Anleihen. Die Verschuldung der Länder in Form von inneren Anleihen betrug Ende 2013: 1.343,3 Mio EUR,</t>
  </si>
  <si>
    <r>
      <t xml:space="preserve">     Ende 2014: 1.339,3 Mio EUR und Ende 2015: 1.265,5</t>
    </r>
    <r>
      <rPr>
        <sz val="8"/>
        <rFont val="Arial"/>
        <family val="2"/>
      </rPr>
      <t xml:space="preserve"> Mio EUR.</t>
    </r>
  </si>
  <si>
    <t>A 7  ABLEITUNG DER ÖFFENTLICHEN VERSCHULDUNG 2013 BIS 2015</t>
  </si>
  <si>
    <t>6) Inklusive Darlehen von Gemeinden (mit Wien) an Wirtschaftsförderungsfonds und Schulgemeindeverbände.</t>
  </si>
  <si>
    <t>Schuldenstand der Gemeindeebene (einschließlich Wien)</t>
  </si>
  <si>
    <t>Schuldenstand des Gesamtstaates</t>
  </si>
  <si>
    <t>Schuldenstand des Gesamtstaates in % des BIP</t>
  </si>
  <si>
    <r>
      <t>+/- Sonstiges</t>
    </r>
    <r>
      <rPr>
        <vertAlign val="superscript"/>
        <sz val="9"/>
        <color theme="1"/>
        <rFont val="Arial"/>
        <family val="2"/>
      </rPr>
      <t>1)</t>
    </r>
  </si>
  <si>
    <r>
      <t>- Finanzielle zwischenstaatliche Forderungen der Länder</t>
    </r>
    <r>
      <rPr>
        <vertAlign val="superscript"/>
        <sz val="9"/>
        <color theme="1"/>
        <rFont val="Arial"/>
        <family val="2"/>
      </rPr>
      <t>2)</t>
    </r>
  </si>
  <si>
    <r>
      <t>Finanzschuld der Gemeinden ohne Wien</t>
    </r>
    <r>
      <rPr>
        <b/>
        <vertAlign val="superscript"/>
        <sz val="9"/>
        <color theme="1"/>
        <rFont val="Arial"/>
        <family val="2"/>
      </rPr>
      <t>3)</t>
    </r>
  </si>
  <si>
    <r>
      <t>+/- Sonstiges</t>
    </r>
    <r>
      <rPr>
        <vertAlign val="superscript"/>
        <sz val="9"/>
        <color theme="1"/>
        <rFont val="Arial"/>
        <family val="2"/>
      </rPr>
      <t>4)</t>
    </r>
  </si>
  <si>
    <r>
      <t>+ Ausgegliederte Gemeindeeinheiten</t>
    </r>
    <r>
      <rPr>
        <vertAlign val="super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(v. a. Krankenanstalten)</t>
    </r>
  </si>
  <si>
    <r>
      <t>- Finanzielle zwischenstaatliche Forderungen der Gemeinden</t>
    </r>
    <r>
      <rPr>
        <vertAlign val="superscript"/>
        <sz val="9"/>
        <color theme="1"/>
        <rFont val="Arial"/>
        <family val="2"/>
      </rPr>
      <t>5)</t>
    </r>
  </si>
  <si>
    <r>
      <t>- Intrasubsektorale Konsolidierung</t>
    </r>
    <r>
      <rPr>
        <vertAlign val="superscript"/>
        <sz val="9"/>
        <rFont val="Arial"/>
        <family val="2"/>
      </rPr>
      <t>6)</t>
    </r>
  </si>
  <si>
    <t>Quelle: Statistik Austria.</t>
  </si>
  <si>
    <t>Japan</t>
  </si>
  <si>
    <t xml:space="preserve">    Seit 2013 gemäß Finanzierungsrechnung.</t>
  </si>
  <si>
    <t xml:space="preserve">     Pflichtbeiträge); ESVG-Codes: D2+D5+D611+D91-D995) einschließlich EU-Eigenmittel.</t>
  </si>
  <si>
    <t>3)  Steuereinnahmen des Staates und tatsächlich gezahlte Sozialversicherungsbeiträge</t>
  </si>
  <si>
    <r>
      <t>Struktureller Budgetsaldo   laut FISK        laut EK</t>
    </r>
    <r>
      <rPr>
        <b/>
        <vertAlign val="superscript"/>
        <sz val="8"/>
        <rFont val="Arial"/>
        <family val="2"/>
      </rPr>
      <t>2)</t>
    </r>
  </si>
  <si>
    <t>1)  Die Verschuldungsdaten wurden zu Devisenmittelkursen der jeweiligen Jahresultimos in EUR umgerechnet und auf 100 EUR</t>
  </si>
  <si>
    <t xml:space="preserve">     gerundet.</t>
  </si>
  <si>
    <t>Quelle: Europäische Kommission (November 2016); Schweiz: nationale Daten (September 2016).</t>
  </si>
  <si>
    <r>
      <t xml:space="preserve">         </t>
    </r>
    <r>
      <rPr>
        <sz val="12"/>
        <color indexed="17"/>
        <rFont val="Arial"/>
        <family val="2"/>
      </rPr>
      <t>(Fortsetzung)</t>
    </r>
  </si>
  <si>
    <t>3) Ohne Unterabschnitte 85-89 (Betriebe mit marktbestimmter Tätigkeit, wirtschaftliche Unternehmungen).</t>
  </si>
  <si>
    <r>
      <t xml:space="preserve">Zins-, Tilgungs- und sonstiger Aufwand </t>
    </r>
    <r>
      <rPr>
        <sz val="11"/>
        <color indexed="17"/>
        <rFont val="Arial"/>
        <family val="2"/>
      </rPr>
      <t>(in Mio EUR)</t>
    </r>
  </si>
  <si>
    <t>+Verbindlichkeiten aus EURO-Scheidemünzen</t>
  </si>
  <si>
    <t xml:space="preserve">      Wiener Linien GmbH &amp; Co KG</t>
  </si>
  <si>
    <t>Ausgaben, Einnahmen und Abgabenquote des Staates</t>
  </si>
  <si>
    <t>A1</t>
  </si>
  <si>
    <t>A2</t>
  </si>
  <si>
    <t>A3</t>
  </si>
  <si>
    <t>Bereinigte Finanzschuld und Nettodefizit des Bundes 1970 bis 2015</t>
  </si>
  <si>
    <t>A4</t>
  </si>
  <si>
    <t>A5</t>
  </si>
  <si>
    <t>A6</t>
  </si>
  <si>
    <t>Fremdwährungsschuld des Bundes nach Währungen: Stand und Anteile nach Währungen 1980 bis 2015</t>
  </si>
  <si>
    <t>A7</t>
  </si>
  <si>
    <t>Ableitung der öffentlichen Verschuldung 2013 bis 2015</t>
  </si>
  <si>
    <t>A8</t>
  </si>
  <si>
    <t>Finanzschuld der Länder (Stand und Pro-Kopf-Verschuldung 2006 bis 2015)</t>
  </si>
  <si>
    <t>A9</t>
  </si>
  <si>
    <t>Finanzschuld der Gemeinden (Stand und Pro-Kopf-Verschuldung 2006 bis 2015)</t>
  </si>
  <si>
    <t>A10</t>
  </si>
  <si>
    <t>Staatsverschuldung im internationalen Vergleich 2008 bis 2017</t>
  </si>
  <si>
    <t>Zinsen-, Tilgungs- und sonstiger Aufwand für die Finanzschuld des Bundes 1970 bis 2015</t>
  </si>
  <si>
    <t>Struktur der Finanzschuld des Bundes nach Schuldformen: Stand und Anteile 1980 bis 2015 sowie Restlaufzeit und Nominalverzinsung 1998 bis 2015</t>
  </si>
  <si>
    <t>Fiskalindikatoren laut Maastricht 2000 bis 2017: Budgetsaldo, Verschuldung, Zinsaufwand, Primärsaldo, struktureller Budgetsaldo, Ausgaben, Einnahmen und Abgabenquote des Staates sowie Struktur der Staatsausgaben und –einnahmen nach Teilsektoren 2014 und 2015</t>
  </si>
  <si>
    <t>Empfehlungen des Fiskalrates im Jahr 2016 (siehe Bericht über die öffentlichen Finanzen 2015 bis 2017)</t>
  </si>
  <si>
    <t>STATISTISCHER ANHANG DES FISK-JAHRESBERICHTS</t>
  </si>
  <si>
    <t>Stand: Ende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</si>
</sst>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8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#,##0.0??"/>
    <numFmt numFmtId="166" formatCode="#,##0.0?"/>
    <numFmt numFmtId="167" formatCode="0.0"/>
    <numFmt numFmtId="168" formatCode="#,##0\ \ "/>
    <numFmt numFmtId="169" formatCode="#,##0.0_);\(#,##0.0\)"/>
    <numFmt numFmtId="170" formatCode="0.0_)"/>
    <numFmt numFmtId="171" formatCode="#,##0\ \ \ "/>
    <numFmt numFmtId="172" formatCode="#,##0.0\ \ "/>
    <numFmt numFmtId="173" formatCode="#,##0.0\ \ \ "/>
    <numFmt numFmtId="174" formatCode="#,##0\ "/>
    <numFmt numFmtId="175" formatCode="#,##0\ \ \ \ "/>
    <numFmt numFmtId="176" formatCode="#,##0.0\ \ \ \ "/>
    <numFmt numFmtId="177" formatCode="#,##0.0\ \ \ \ \ \ \ "/>
    <numFmt numFmtId="178" formatCode="#,##0.0\ \ \ \ \ \ \ \ \ "/>
    <numFmt numFmtId="179" formatCode="0.0\ \ \ "/>
    <numFmt numFmtId="180" formatCode="0.0\ \ \ \ \ \ "/>
    <numFmt numFmtId="181" formatCode="#,##0\ \ \ \ \ "/>
    <numFmt numFmtId="182" formatCode="0.0\ \ \ \ "/>
    <numFmt numFmtId="183" formatCode="#,##0\ \ \ \ \ \ \ "/>
    <numFmt numFmtId="184" formatCode="#,##0.0\ "/>
    <numFmt numFmtId="185" formatCode="#,##0.0\ \ \ \ \ \ "/>
    <numFmt numFmtId="186" formatCode="0.0\ \ \ \ \ \ \ "/>
    <numFmt numFmtId="187" formatCode="_ * #,##0.00_ ;_ * \-#,##0.00_ ;_ * &quot;-&quot;??_ ;_ @_ "/>
    <numFmt numFmtId="188" formatCode="#,##0.00\ [$€];[Red]\-#,##0.00\ [$€]"/>
    <numFmt numFmtId="189" formatCode="\(#,##0\)"/>
    <numFmt numFmtId="190" formatCode="\+0.0;\-0.0"/>
    <numFmt numFmtId="191" formatCode="@\ *."/>
    <numFmt numFmtId="192" formatCode="\ \ \ \ \ \ \ \ \ \ @\ *."/>
    <numFmt numFmtId="193" formatCode="\ \ \ \ \ \ \ \ \ \ \ \ @\ *."/>
    <numFmt numFmtId="194" formatCode="\ \ \ \ \ \ \ \ \ \ \ \ @"/>
    <numFmt numFmtId="195" formatCode="\ \ \ \ \ \ \ \ \ \ \ \ \ @\ *."/>
    <numFmt numFmtId="196" formatCode="\ @\ *."/>
    <numFmt numFmtId="197" formatCode="\ @"/>
    <numFmt numFmtId="198" formatCode="\ \ @\ *."/>
    <numFmt numFmtId="199" formatCode="\ \ @"/>
    <numFmt numFmtId="200" formatCode="\ \ \ @\ *."/>
    <numFmt numFmtId="201" formatCode="\ \ \ @"/>
    <numFmt numFmtId="202" formatCode="\ \ \ \ @\ *."/>
    <numFmt numFmtId="203" formatCode="\ \ \ \ @"/>
    <numFmt numFmtId="204" formatCode="\ \ \ \ \ \ @\ *."/>
    <numFmt numFmtId="205" formatCode="\ \ \ \ \ \ @"/>
    <numFmt numFmtId="206" formatCode="\ \ \ \ \ \ \ @\ *."/>
    <numFmt numFmtId="207" formatCode="\ \ \ \ \ \ \ \ \ @\ *."/>
    <numFmt numFmtId="208" formatCode="\ \ \ \ \ \ \ \ \ @"/>
    <numFmt numFmtId="209" formatCode="#,##0.0_)"/>
    <numFmt numFmtId="210" formatCode="#,##0.0_)&quot;*&quot;"/>
    <numFmt numFmtId="211" formatCode="\(#,##0.0\)_ ;\(\-#,##0.0\)_ ;@\ "/>
    <numFmt numFmtId="212" formatCode="&quot;(x)&quot;;&quot;(x)&quot;"/>
    <numFmt numFmtId="213" formatCode="##0\ &quot;bps&quot;"/>
    <numFmt numFmtId="214" formatCode="_(* #,##0_);_(* \(#,##0\);_(* &quot;-&quot;_);_(@_)"/>
    <numFmt numFmtId="215" formatCode="_(* #,##0.00_);_(* \(#,##0.00\);_(* &quot;-&quot;??_);_(@_)"/>
    <numFmt numFmtId="216" formatCode="&quot;$&quot;#,##0.00_);[Red]\(&quot;$&quot;#,##0.00\)"/>
    <numFmt numFmtId="217" formatCode="_(&quot;$&quot;* #,##0_);_(&quot;$&quot;* \(#,##0\);_(&quot;$&quot;* &quot;-&quot;_);_(@_)"/>
    <numFmt numFmtId="218" formatCode="_-&quot;€&quot;* #,##0.00_-;\-&quot;€&quot;* #,##0.00_-;_-&quot;€&quot;* &quot;-&quot;??_-;_-@_-"/>
    <numFmt numFmtId="219" formatCode="_-&quot;$&quot;* #,##0.00_-;\-&quot;$&quot;* #,##0.00_-;_-&quot;$&quot;* &quot;-&quot;??_-;_-@_-"/>
    <numFmt numFmtId="220" formatCode="_(&quot;$&quot;* #,##0.00_);_(&quot;$&quot;* \(#,##0.00\);_(&quot;$&quot;* &quot;-&quot;??_);_(@_)"/>
    <numFmt numFmtId="221" formatCode="&quot;$&quot;#,##0\ ;\(&quot;$&quot;#,##0\)"/>
    <numFmt numFmtId="222" formatCode="&quot;€&quot;#,##0\ ;\(&quot;€&quot;#,##0\)"/>
    <numFmt numFmtId="223" formatCode="#,##0.000"/>
    <numFmt numFmtId="224" formatCode="#,##0;&quot;– &quot;#,##0"/>
    <numFmt numFmtId="225" formatCode="dd\.\ mmm"/>
    <numFmt numFmtId="226" formatCode="0.0000000"/>
    <numFmt numFmtId="227" formatCode="#,##0;[Red]\-\ #,##0"/>
    <numFmt numFmtId="228" formatCode="&quot;+ &quot;#,##0.0;&quot;– &quot;#,##0.0;&quot;± &quot;0.0"/>
    <numFmt numFmtId="229" formatCode="#,##0.0;&quot;– &quot;#,##0.0"/>
    <numFmt numFmtId="230" formatCode="#,##0.00;[Red]\-\ #,##0.00"/>
    <numFmt numFmtId="231" formatCode="_-* #,##0.00\ _D_M_-;\-* #,##0.00\ _D_M_-;_-* &quot;-&quot;??\ _D_M_-;_-@_-"/>
    <numFmt numFmtId="232" formatCode="_-[$€-2]\ * #,##0.00_-;\-[$€-2]\ * #,##0.00_-;_-[$€-2]\ * &quot;-&quot;??_-"/>
    <numFmt numFmtId="233" formatCode="_-[$€]\ * #,##0.00_-;\-[$€]\ * #,##0.00_-;_-[$€]\ * &quot;-&quot;??_-;_-@_-"/>
    <numFmt numFmtId="234" formatCode="_-* #,##0.00\ [$€]_-;\-* #,##0.00\ [$€]_-;_-* &quot;-&quot;??\ [$€]_-;_-@_-"/>
    <numFmt numFmtId="235" formatCode="[$€]#,##0.00_);[Red]\([$€]#,##0.00\)"/>
    <numFmt numFmtId="236" formatCode="_-* #,##0.00\ [$€-1]_-;\-* #,##0.00\ [$€-1]_-;_-* &quot;-&quot;??\ [$€-1]_-"/>
    <numFmt numFmtId="237" formatCode="#,##0.00_);[Red]\(#,##0.00\);\-_)"/>
    <numFmt numFmtId="238" formatCode="#,##0.0,\ "/>
    <numFmt numFmtId="239" formatCode="_-* #,##0.00\ _€_-;\-* #,##0.00\ _€_-;_-* &quot;-&quot;??\ _€_-;_-@_-"/>
    <numFmt numFmtId="240" formatCode="0.0%"/>
    <numFmt numFmtId="241" formatCode="#,##0.00_);\(#,##0.00\)"/>
    <numFmt numFmtId="242" formatCode="\+#,##0;\-#,##0"/>
    <numFmt numFmtId="243" formatCode="_-* #,##0.00\ _F_-;\-* #,##0.00\ _F_-;_-* &quot;-&quot;??\ _F_-;_-@_-"/>
    <numFmt numFmtId="244" formatCode="#,##0,,"/>
    <numFmt numFmtId="245" formatCode="_-&quot;£&quot;* #,##0_-;\-&quot;£&quot;* #,##0_-;_-&quot;£&quot;* &quot;-&quot;_-;_-@_-"/>
    <numFmt numFmtId="246" formatCode="_-&quot;£&quot;* #,##0.00_-;\-&quot;£&quot;* #,##0.00_-;_-&quot;£&quot;* &quot;-&quot;??_-;_-@_-"/>
    <numFmt numFmtId="247" formatCode="_(* #,##0.00_);\(* #,##0.00\);_(* &quot;-&quot;??_);_-@_-"/>
    <numFmt numFmtId="248" formatCode="_(* #,##0_);\(* #,##0\);_(* &quot;-&quot;??_);_-@_-"/>
    <numFmt numFmtId="249" formatCode="0.00_)"/>
    <numFmt numFmtId="250" formatCode="#0.00"/>
    <numFmt numFmtId="251" formatCode="0.000"/>
    <numFmt numFmtId="252" formatCode="#0.0000"/>
    <numFmt numFmtId="253" formatCode="#,##0.0_i"/>
    <numFmt numFmtId="254" formatCode="0.000%"/>
    <numFmt numFmtId="255" formatCode="0.0000000%"/>
    <numFmt numFmtId="256" formatCode="0.00\ %"/>
    <numFmt numFmtId="257" formatCode="\(\x\);\(\x\)"/>
    <numFmt numFmtId="258" formatCode="#,##0_ ;[Red]\-#,##0\ "/>
    <numFmt numFmtId="259" formatCode="#,##0;\–#,##0;\±0"/>
    <numFmt numFmtId="260" formatCode="#,##0.0;\–#,##0.0;\±0.0"/>
    <numFmt numFmtId="261" formatCode="#,##0.00;\–#,##0.00;\±0.00"/>
    <numFmt numFmtId="262" formatCode="#,##0,"/>
    <numFmt numFmtId="263" formatCode="_-&quot;L.&quot;\ * #,##0_-;\-&quot;L.&quot;\ * #,##0_-;_-&quot;L.&quot;\ * &quot;-&quot;_-;_-@_-"/>
    <numFmt numFmtId="264" formatCode="_-* #,##0.00\ &quot;Pta&quot;_-;\-* #,##0.00\ &quot;Pta&quot;_-;_-* &quot;-&quot;??\ &quot;Pta&quot;_-;_-@_-"/>
    <numFmt numFmtId="265" formatCode="&quot;fl&quot;\ #,##0_-;&quot;fl&quot;\ #,##0\-"/>
    <numFmt numFmtId="266" formatCode="#,##0.0\ \ \ ;\–#,##0.0\ \ \ ;\±0.0\ \ \ "/>
    <numFmt numFmtId="267" formatCode="#,##0.0\ \ \ \ ;\–#,##0.0\ \ \ \ ;\±0.0\ \ \ \ "/>
    <numFmt numFmtId="268" formatCode="#,##0.0\ \ \ \ \ ;\–#,##0.0\ \ \ \ \ ;\±0.0\ \ \ \ \ "/>
    <numFmt numFmtId="269" formatCode="#,##0.0\ \ \ \ \ \ ;\–#,##0.0\ \ \ \ \ \ ;\±0.0\ \ \ \ \ \ "/>
  </numFmts>
  <fonts count="2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 Black"/>
      <family val="2"/>
    </font>
    <font>
      <sz val="11"/>
      <name val="Arial Black"/>
      <family val="2"/>
    </font>
    <font>
      <sz val="14"/>
      <name val="Arial Black"/>
      <family val="2"/>
    </font>
    <font>
      <sz val="12"/>
      <color indexed="17"/>
      <name val="Arial Black"/>
      <family val="2"/>
    </font>
    <font>
      <sz val="8"/>
      <color indexed="17"/>
      <name val="Arial"/>
      <family val="2"/>
    </font>
    <font>
      <sz val="11"/>
      <color indexed="17"/>
      <name val="Arial Black"/>
      <family val="2"/>
    </font>
    <font>
      <vertAlign val="superscript"/>
      <sz val="12"/>
      <color indexed="17"/>
      <name val="Arial Black"/>
      <family val="2"/>
    </font>
    <font>
      <sz val="12"/>
      <color indexed="17"/>
      <name val="Arial"/>
      <family val="2"/>
    </font>
    <font>
      <b/>
      <sz val="8"/>
      <color indexed="17"/>
      <name val="Arial"/>
      <family val="2"/>
    </font>
    <font>
      <b/>
      <sz val="11"/>
      <color indexed="17"/>
      <name val="Arial"/>
      <family val="2"/>
    </font>
    <font>
      <b/>
      <vertAlign val="superscript"/>
      <sz val="11"/>
      <color indexed="17"/>
      <name val="Arial"/>
      <family val="2"/>
    </font>
    <font>
      <sz val="11"/>
      <color indexed="17"/>
      <name val="Arial"/>
      <family val="2"/>
    </font>
    <font>
      <vertAlign val="superscript"/>
      <sz val="11"/>
      <color indexed="17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sz val="10"/>
      <name val="Helv"/>
    </font>
    <font>
      <sz val="10"/>
      <name val="MS Sans Serif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F7337"/>
      <name val="Arial Black"/>
      <family val="2"/>
    </font>
    <font>
      <vertAlign val="superscript"/>
      <sz val="10"/>
      <color rgb="FF0F7337"/>
      <name val="Arial Black"/>
      <family val="2"/>
    </font>
    <font>
      <vertAlign val="superscript"/>
      <sz val="10"/>
      <name val="Arial"/>
      <family val="2"/>
    </font>
    <font>
      <sz val="7"/>
      <name val="Letter Gothic CE"/>
      <family val="3"/>
      <charset val="238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sz val="7"/>
      <name val="Arial"/>
      <family val="2"/>
    </font>
    <font>
      <sz val="11"/>
      <color indexed="9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0"/>
      <color theme="0"/>
      <name val="Century Gothic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b/>
      <sz val="11"/>
      <color rgb="FF3F3F3F"/>
      <name val="Arial"/>
      <family val="2"/>
    </font>
    <font>
      <b/>
      <sz val="10"/>
      <color rgb="FF3F3F3F"/>
      <name val="Century Gothic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Century Gothic"/>
      <family val="2"/>
    </font>
    <font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8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Times New Roman"/>
      <family val="1"/>
    </font>
    <font>
      <sz val="11"/>
      <name val="Times New Roman"/>
      <family val="1"/>
    </font>
    <font>
      <b/>
      <i/>
      <sz val="10"/>
      <name val="Arial"/>
      <family val="2"/>
    </font>
    <font>
      <sz val="8"/>
      <name val="Tms Rmn"/>
    </font>
    <font>
      <sz val="9"/>
      <color theme="1"/>
      <name val="Tahoma"/>
      <family val="2"/>
    </font>
    <font>
      <sz val="8"/>
      <name val="Helv"/>
    </font>
    <font>
      <b/>
      <sz val="8"/>
      <name val="Helv"/>
    </font>
    <font>
      <i/>
      <sz val="8"/>
      <name val="Helv"/>
    </font>
    <font>
      <sz val="9"/>
      <name val="Tms Rmn"/>
    </font>
    <font>
      <b/>
      <u/>
      <sz val="10"/>
      <name val="Arial"/>
      <family val="2"/>
    </font>
    <font>
      <u/>
      <sz val="10"/>
      <name val="Arial"/>
      <family val="2"/>
    </font>
    <font>
      <i/>
      <sz val="10"/>
      <name val="Times New Roman"/>
      <family val="1"/>
    </font>
    <font>
      <sz val="11"/>
      <color rgb="FF3F3F76"/>
      <name val="Arial"/>
      <family val="2"/>
    </font>
    <font>
      <sz val="10"/>
      <color rgb="FF3F3F76"/>
      <name val="Century Gothic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b/>
      <sz val="11"/>
      <color theme="1"/>
      <name val="Arial"/>
      <family val="2"/>
    </font>
    <font>
      <b/>
      <sz val="10"/>
      <color theme="1"/>
      <name val="Century Gothic"/>
      <family val="2"/>
    </font>
    <font>
      <i/>
      <sz val="11"/>
      <color rgb="FF7F7F7F"/>
      <name val="Arial"/>
      <family val="2"/>
    </font>
    <font>
      <i/>
      <sz val="10"/>
      <color rgb="FF7F7F7F"/>
      <name val="Century Gothic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Calibri"/>
      <family val="2"/>
      <charset val="238"/>
    </font>
    <font>
      <u/>
      <sz val="8"/>
      <color indexed="36"/>
      <name val="Courier"/>
      <family val="3"/>
    </font>
    <font>
      <b/>
      <sz val="9"/>
      <color indexed="8"/>
      <name val="Verdana"/>
      <family val="2"/>
    </font>
    <font>
      <sz val="8"/>
      <name val="Times New Roman"/>
      <family val="1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10"/>
      <color rgb="FF006100"/>
      <name val="Century Gothic"/>
      <family val="2"/>
    </font>
    <font>
      <i/>
      <sz val="11"/>
      <name val="Century Gothic"/>
      <family val="2"/>
    </font>
    <font>
      <b/>
      <i/>
      <sz val="14"/>
      <color indexed="16"/>
      <name val="Times New Roman"/>
      <family val="1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0"/>
      <color rgb="FF0070C0"/>
      <name val="Arial"/>
      <family val="2"/>
    </font>
    <font>
      <sz val="11"/>
      <color indexed="52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name val="Book Antiqua"/>
      <family val="1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GillAlternateOne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u/>
      <sz val="8"/>
      <color indexed="12"/>
      <name val="Courier"/>
      <family val="3"/>
    </font>
    <font>
      <i/>
      <sz val="10"/>
      <name val="Futura Lt BT"/>
      <family val="2"/>
    </font>
    <font>
      <sz val="11"/>
      <color indexed="52"/>
      <name val="Arial"/>
      <family val="2"/>
    </font>
    <font>
      <i/>
      <sz val="11"/>
      <color indexed="23"/>
      <name val="Calibri"/>
      <family val="2"/>
      <charset val="238"/>
    </font>
    <font>
      <sz val="11"/>
      <color rgb="FF9C6500"/>
      <name val="Arial"/>
      <family val="2"/>
    </font>
    <font>
      <sz val="10"/>
      <color rgb="FF9C6500"/>
      <name val="Century Gothic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9"/>
      <name val="Arial"/>
      <family val="2"/>
    </font>
    <font>
      <b/>
      <i/>
      <sz val="16"/>
      <name val="Helv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name val="Book Antiqua"/>
      <family val="1"/>
    </font>
    <font>
      <i/>
      <sz val="7"/>
      <name val="Arial"/>
      <family val="2"/>
    </font>
    <font>
      <sz val="8"/>
      <name val="Century Gothic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rgb="FF9C0006"/>
      <name val="Arial"/>
      <family val="2"/>
    </font>
    <font>
      <sz val="10"/>
      <color rgb="FF9C0006"/>
      <name val="Century Gothic"/>
      <family val="2"/>
    </font>
    <font>
      <sz val="10"/>
      <color rgb="FF9C0006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color indexed="20"/>
      <name val="Frutiger Light"/>
      <family val="2"/>
    </font>
    <font>
      <i/>
      <sz val="10"/>
      <name val="Arial"/>
      <family val="2"/>
    </font>
    <font>
      <sz val="10"/>
      <name val="Century Gothic"/>
      <family val="2"/>
    </font>
    <font>
      <sz val="9"/>
      <name val="Times New Roman"/>
      <family val="1"/>
    </font>
    <font>
      <sz val="9"/>
      <name val="Century Gothic"/>
      <family val="2"/>
    </font>
    <font>
      <sz val="10"/>
      <name val="Futura Md BT"/>
      <family val="2"/>
    </font>
    <font>
      <b/>
      <sz val="11"/>
      <color theme="1"/>
      <name val="Palatino Linotype"/>
      <family val="1"/>
    </font>
    <font>
      <sz val="10"/>
      <color rgb="FF006100"/>
      <name val="Times New Roman"/>
      <family val="2"/>
    </font>
    <font>
      <sz val="10"/>
      <color indexed="63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i/>
      <sz val="8"/>
      <name val="Times New Roman"/>
      <family val="1"/>
    </font>
    <font>
      <b/>
      <sz val="8"/>
      <name val="Tms Rmn"/>
    </font>
    <font>
      <b/>
      <sz val="11"/>
      <color indexed="52"/>
      <name val="Calibri"/>
      <family val="2"/>
      <charset val="238"/>
    </font>
    <font>
      <b/>
      <sz val="10"/>
      <name val="CG Times (WN)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"/>
      <color theme="3"/>
      <name val="Arial"/>
      <family val="2"/>
    </font>
    <font>
      <b/>
      <sz val="15"/>
      <color theme="3"/>
      <name val="Century Gothic"/>
      <family val="2"/>
    </font>
    <font>
      <i/>
      <sz val="12"/>
      <name val="Century Gothic"/>
      <family val="2"/>
    </font>
    <font>
      <b/>
      <sz val="13"/>
      <color theme="3"/>
      <name val="Arial"/>
      <family val="2"/>
    </font>
    <font>
      <b/>
      <sz val="13"/>
      <color theme="3"/>
      <name val="Century Gothic"/>
      <family val="2"/>
    </font>
    <font>
      <b/>
      <sz val="11"/>
      <color theme="3"/>
      <name val="Arial"/>
      <family val="2"/>
    </font>
    <font>
      <b/>
      <sz val="11"/>
      <color theme="3"/>
      <name val="Century Gothic"/>
      <family val="2"/>
    </font>
    <font>
      <i/>
      <sz val="12"/>
      <name val="Futura Lt BT"/>
      <family val="2"/>
    </font>
    <font>
      <i/>
      <u/>
      <sz val="10"/>
      <name val="Futura Lt BT"/>
      <family val="2"/>
    </font>
    <font>
      <sz val="11"/>
      <color rgb="FFFA7D00"/>
      <name val="Arial"/>
      <family val="2"/>
    </font>
    <font>
      <sz val="10"/>
      <color rgb="FFFA7D00"/>
      <name val="Century Gothic"/>
      <family val="2"/>
    </font>
    <font>
      <sz val="11"/>
      <color rgb="FFFF0000"/>
      <name val="Arial"/>
      <family val="2"/>
    </font>
    <font>
      <sz val="10"/>
      <color rgb="FFFF0000"/>
      <name val="Century Gothic"/>
      <family val="2"/>
    </font>
    <font>
      <sz val="11"/>
      <color indexed="10"/>
      <name val="Arial"/>
      <family val="2"/>
    </font>
    <font>
      <b/>
      <sz val="18"/>
      <color indexed="24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Century Gothic"/>
      <family val="2"/>
    </font>
    <font>
      <b/>
      <sz val="12"/>
      <color indexed="17"/>
      <name val="Arial Black"/>
      <family val="2"/>
    </font>
    <font>
      <vertAlign val="superscript"/>
      <sz val="11"/>
      <color indexed="17"/>
      <name val="Arial Black"/>
      <family val="2"/>
    </font>
    <font>
      <sz val="9"/>
      <color rgb="FFFF0000"/>
      <name val="Arial"/>
      <family val="2"/>
    </font>
    <font>
      <sz val="9"/>
      <color rgb="FF0F7337"/>
      <name val="Arial"/>
      <family val="2"/>
    </font>
    <font>
      <sz val="12"/>
      <color rgb="FF0F7337"/>
      <name val="Arial Black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i/>
      <sz val="9"/>
      <color theme="1"/>
      <name val="Arial"/>
      <family val="2"/>
    </font>
    <font>
      <sz val="15"/>
      <color rgb="FF0F7337"/>
      <name val="Arial Black"/>
      <family val="2"/>
    </font>
  </fonts>
  <fills count="85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lightGray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auto="1"/>
      </right>
      <top style="double">
        <color auto="1"/>
      </top>
      <bottom/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/>
      <diagonal/>
    </border>
    <border>
      <left style="dotted">
        <color auto="1"/>
      </left>
      <right/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indexed="64"/>
      </bottom>
      <diagonal/>
    </border>
    <border>
      <left/>
      <right style="dotted">
        <color auto="1"/>
      </right>
      <top style="double">
        <color auto="1"/>
      </top>
      <bottom style="dotted">
        <color indexed="64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</borders>
  <cellStyleXfs count="6356">
    <xf numFmtId="0" fontId="0" fillId="0" borderId="0"/>
    <xf numFmtId="169" fontId="10" fillId="0" borderId="0"/>
    <xf numFmtId="0" fontId="19" fillId="0" borderId="0"/>
    <xf numFmtId="0" fontId="17" fillId="0" borderId="0"/>
    <xf numFmtId="0" fontId="18" fillId="0" borderId="0"/>
    <xf numFmtId="0" fontId="4" fillId="0" borderId="0"/>
    <xf numFmtId="187" fontId="4" fillId="0" borderId="0" applyFont="0" applyFill="0" applyBorder="0" applyAlignment="0" applyProtection="0"/>
    <xf numFmtId="188" fontId="32" fillId="0" borderId="0" applyFont="0" applyFill="0" applyBorder="0" applyAlignment="0" applyProtection="0"/>
    <xf numFmtId="0" fontId="31" fillId="0" borderId="0"/>
    <xf numFmtId="0" fontId="31" fillId="0" borderId="0"/>
    <xf numFmtId="0" fontId="33" fillId="0" borderId="0"/>
    <xf numFmtId="0" fontId="4" fillId="0" borderId="0"/>
    <xf numFmtId="189" fontId="4" fillId="0" borderId="0">
      <alignment horizontal="right"/>
    </xf>
    <xf numFmtId="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2" fontId="4" fillId="0" borderId="0"/>
    <xf numFmtId="2" fontId="4" fillId="0" borderId="0"/>
    <xf numFmtId="2" fontId="4" fillId="0" borderId="0"/>
    <xf numFmtId="2" fontId="4" fillId="0" borderId="0"/>
    <xf numFmtId="191" fontId="5" fillId="0" borderId="0"/>
    <xf numFmtId="49" fontId="5" fillId="0" borderId="0"/>
    <xf numFmtId="0" fontId="41" fillId="0" borderId="0">
      <alignment horizontal="right"/>
    </xf>
    <xf numFmtId="3" fontId="4" fillId="0" borderId="0" applyProtection="0"/>
    <xf numFmtId="3" fontId="4" fillId="0" borderId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3" fontId="4" fillId="0" borderId="0" applyProtection="0"/>
    <xf numFmtId="192" fontId="5" fillId="0" borderId="0">
      <alignment horizontal="center"/>
    </xf>
    <xf numFmtId="193" fontId="5" fillId="0" borderId="0"/>
    <xf numFmtId="194" fontId="5" fillId="0" borderId="0"/>
    <xf numFmtId="195" fontId="5" fillId="0" borderId="0"/>
    <xf numFmtId="196" fontId="5" fillId="0" borderId="0"/>
    <xf numFmtId="197" fontId="42" fillId="0" borderId="0"/>
    <xf numFmtId="0" fontId="43" fillId="37" borderId="0" applyNumberFormat="0" applyBorder="0" applyAlignment="0" applyProtection="0"/>
    <xf numFmtId="0" fontId="44" fillId="12" borderId="0" applyNumberFormat="0" applyBorder="0" applyAlignment="0" applyProtection="0"/>
    <xf numFmtId="0" fontId="43" fillId="38" borderId="0" applyNumberFormat="0" applyBorder="0" applyAlignment="0" applyProtection="0"/>
    <xf numFmtId="0" fontId="44" fillId="16" borderId="0" applyNumberFormat="0" applyBorder="0" applyAlignment="0" applyProtection="0"/>
    <xf numFmtId="0" fontId="43" fillId="39" borderId="0" applyNumberFormat="0" applyBorder="0" applyAlignment="0" applyProtection="0"/>
    <xf numFmtId="0" fontId="44" fillId="20" borderId="0" applyNumberFormat="0" applyBorder="0" applyAlignment="0" applyProtection="0"/>
    <xf numFmtId="0" fontId="43" fillId="40" borderId="0" applyNumberFormat="0" applyBorder="0" applyAlignment="0" applyProtection="0"/>
    <xf numFmtId="0" fontId="44" fillId="24" borderId="0" applyNumberFormat="0" applyBorder="0" applyAlignment="0" applyProtection="0"/>
    <xf numFmtId="0" fontId="43" fillId="41" borderId="0" applyNumberFormat="0" applyBorder="0" applyAlignment="0" applyProtection="0"/>
    <xf numFmtId="0" fontId="44" fillId="28" borderId="0" applyNumberFormat="0" applyBorder="0" applyAlignment="0" applyProtection="0"/>
    <xf numFmtId="0" fontId="43" fillId="42" borderId="0" applyNumberFormat="0" applyBorder="0" applyAlignment="0" applyProtection="0"/>
    <xf numFmtId="0" fontId="44" fillId="32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3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3" borderId="0" applyNumberFormat="0" applyBorder="0" applyAlignment="0" applyProtection="0"/>
    <xf numFmtId="0" fontId="45" fillId="42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6" fillId="42" borderId="0" applyNumberFormat="0" applyBorder="0" applyAlignment="0" applyProtection="0"/>
    <xf numFmtId="0" fontId="47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6" fillId="44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45" borderId="0" applyNumberFormat="0" applyBorder="0" applyAlignment="0" applyProtection="0"/>
    <xf numFmtId="0" fontId="47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42" borderId="0" applyNumberFormat="0" applyBorder="0" applyAlignment="0" applyProtection="0"/>
    <xf numFmtId="0" fontId="47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6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45" borderId="0" applyNumberFormat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198" fontId="49" fillId="0" borderId="0"/>
    <xf numFmtId="199" fontId="42" fillId="0" borderId="0"/>
    <xf numFmtId="200" fontId="5" fillId="0" borderId="0"/>
    <xf numFmtId="201" fontId="5" fillId="0" borderId="0"/>
    <xf numFmtId="0" fontId="43" fillId="46" borderId="0" applyNumberFormat="0" applyBorder="0" applyAlignment="0" applyProtection="0"/>
    <xf numFmtId="0" fontId="44" fillId="13" borderId="0" applyNumberFormat="0" applyBorder="0" applyAlignment="0" applyProtection="0"/>
    <xf numFmtId="0" fontId="46" fillId="46" borderId="0" applyNumberFormat="0" applyBorder="0" applyAlignment="0" applyProtection="0"/>
    <xf numFmtId="0" fontId="43" fillId="44" borderId="0" applyNumberFormat="0" applyBorder="0" applyAlignment="0" applyProtection="0"/>
    <xf numFmtId="0" fontId="44" fillId="17" borderId="0" applyNumberFormat="0" applyBorder="0" applyAlignment="0" applyProtection="0"/>
    <xf numFmtId="0" fontId="43" fillId="47" borderId="0" applyNumberFormat="0" applyBorder="0" applyAlignment="0" applyProtection="0"/>
    <xf numFmtId="0" fontId="44" fillId="21" borderId="0" applyNumberFormat="0" applyBorder="0" applyAlignment="0" applyProtection="0"/>
    <xf numFmtId="0" fontId="43" fillId="40" borderId="0" applyNumberFormat="0" applyBorder="0" applyAlignment="0" applyProtection="0"/>
    <xf numFmtId="0" fontId="44" fillId="25" borderId="0" applyNumberFormat="0" applyBorder="0" applyAlignment="0" applyProtection="0"/>
    <xf numFmtId="0" fontId="43" fillId="46" borderId="0" applyNumberFormat="0" applyBorder="0" applyAlignment="0" applyProtection="0"/>
    <xf numFmtId="0" fontId="44" fillId="29" borderId="0" applyNumberFormat="0" applyBorder="0" applyAlignment="0" applyProtection="0"/>
    <xf numFmtId="0" fontId="43" fillId="48" borderId="0" applyNumberFormat="0" applyBorder="0" applyAlignment="0" applyProtection="0"/>
    <xf numFmtId="0" fontId="44" fillId="33" borderId="0" applyNumberFormat="0" applyBorder="0" applyAlignment="0" applyProtection="0"/>
    <xf numFmtId="0" fontId="45" fillId="46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45" fillId="40" borderId="0" applyNumberFormat="0" applyBorder="0" applyAlignment="0" applyProtection="0"/>
    <xf numFmtId="0" fontId="45" fillId="46" borderId="0" applyNumberFormat="0" applyBorder="0" applyAlignment="0" applyProtection="0"/>
    <xf numFmtId="0" fontId="45" fillId="48" borderId="0" applyNumberFormat="0" applyBorder="0" applyAlignment="0" applyProtection="0"/>
    <xf numFmtId="0" fontId="45" fillId="46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45" fillId="40" borderId="0" applyNumberFormat="0" applyBorder="0" applyAlignment="0" applyProtection="0"/>
    <xf numFmtId="0" fontId="45" fillId="46" borderId="0" applyNumberFormat="0" applyBorder="0" applyAlignment="0" applyProtection="0"/>
    <xf numFmtId="0" fontId="45" fillId="48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43" borderId="0" applyNumberFormat="0" applyBorder="0" applyAlignment="0" applyProtection="0"/>
    <xf numFmtId="0" fontId="47" fillId="13" borderId="0" applyNumberFormat="0" applyBorder="0" applyAlignment="0" applyProtection="0"/>
    <xf numFmtId="0" fontId="48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6" fillId="44" borderId="0" applyNumberFormat="0" applyBorder="0" applyAlignment="0" applyProtection="0"/>
    <xf numFmtId="0" fontId="47" fillId="17" borderId="0" applyNumberFormat="0" applyBorder="0" applyAlignment="0" applyProtection="0"/>
    <xf numFmtId="0" fontId="48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6" fillId="49" borderId="0" applyNumberFormat="0" applyBorder="0" applyAlignment="0" applyProtection="0"/>
    <xf numFmtId="0" fontId="47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6" fillId="43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6" fillId="46" borderId="0" applyNumberFormat="0" applyBorder="0" applyAlignment="0" applyProtection="0"/>
    <xf numFmtId="0" fontId="47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6" fillId="49" borderId="0" applyNumberFormat="0" applyBorder="0" applyAlignment="0" applyProtection="0"/>
    <xf numFmtId="0" fontId="47" fillId="33" borderId="0" applyNumberFormat="0" applyBorder="0" applyAlignment="0" applyProtection="0"/>
    <xf numFmtId="0" fontId="48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6" fillId="46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0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202" fontId="5" fillId="0" borderId="0"/>
    <xf numFmtId="203" fontId="42" fillId="0" borderId="0"/>
    <xf numFmtId="0" fontId="50" fillId="50" borderId="0" applyNumberFormat="0" applyBorder="0" applyAlignment="0" applyProtection="0"/>
    <xf numFmtId="0" fontId="50" fillId="44" borderId="0" applyNumberFormat="0" applyBorder="0" applyAlignment="0" applyProtection="0"/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0" fillId="4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0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0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0" fillId="53" borderId="0" applyNumberFormat="0" applyBorder="0" applyAlignment="0" applyProtection="0"/>
    <xf numFmtId="0" fontId="52" fillId="52" borderId="0" applyNumberFormat="0" applyBorder="0" applyAlignment="0" applyProtection="0"/>
    <xf numFmtId="0" fontId="53" fillId="14" borderId="0" applyNumberFormat="0" applyBorder="0" applyAlignment="0" applyProtection="0"/>
    <xf numFmtId="0" fontId="54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44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49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43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52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4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2" fillId="50" borderId="0" applyNumberFormat="0" applyBorder="0" applyAlignment="0" applyProtection="0"/>
    <xf numFmtId="0" fontId="52" fillId="44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204" fontId="5" fillId="0" borderId="0">
      <alignment horizontal="center"/>
    </xf>
    <xf numFmtId="205" fontId="5" fillId="0" borderId="0">
      <alignment horizontal="center"/>
    </xf>
    <xf numFmtId="206" fontId="5" fillId="0" borderId="0">
      <alignment horizontal="center"/>
    </xf>
    <xf numFmtId="207" fontId="5" fillId="0" borderId="0">
      <alignment horizontal="center"/>
    </xf>
    <xf numFmtId="208" fontId="5" fillId="0" borderId="0">
      <alignment horizontal="center"/>
    </xf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0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0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0" fillId="56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0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0" fillId="57" borderId="0" applyNumberFormat="0" applyBorder="0" applyAlignment="0" applyProtection="0"/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53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3" borderId="0" applyNumberFormat="0" applyBorder="0" applyAlignment="0" applyProtection="0"/>
    <xf numFmtId="0" fontId="54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4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4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9" fillId="8" borderId="29" applyNumberFormat="0" applyAlignment="0" applyProtection="0"/>
    <xf numFmtId="0" fontId="60" fillId="8" borderId="29" applyNumberFormat="0" applyAlignment="0" applyProtection="0"/>
    <xf numFmtId="0" fontId="59" fillId="8" borderId="29" applyNumberFormat="0" applyAlignment="0" applyProtection="0"/>
    <xf numFmtId="0" fontId="59" fillId="8" borderId="29" applyNumberFormat="0" applyAlignment="0" applyProtection="0"/>
    <xf numFmtId="0" fontId="59" fillId="8" borderId="29" applyNumberFormat="0" applyAlignment="0" applyProtection="0"/>
    <xf numFmtId="0" fontId="59" fillId="8" borderId="29" applyNumberFormat="0" applyAlignment="0" applyProtection="0"/>
    <xf numFmtId="0" fontId="59" fillId="8" borderId="29" applyNumberFormat="0" applyAlignment="0" applyProtection="0"/>
    <xf numFmtId="0" fontId="59" fillId="8" borderId="29" applyNumberFormat="0" applyAlignment="0" applyProtection="0"/>
    <xf numFmtId="0" fontId="59" fillId="8" borderId="29" applyNumberFormat="0" applyAlignment="0" applyProtection="0"/>
    <xf numFmtId="0" fontId="59" fillId="8" borderId="29" applyNumberFormat="0" applyAlignment="0" applyProtection="0"/>
    <xf numFmtId="0" fontId="4" fillId="60" borderId="0" applyNumberFormat="0" applyBorder="0" applyAlignment="0"/>
    <xf numFmtId="0" fontId="4" fillId="60" borderId="0" applyNumberFormat="0" applyBorder="0" applyAlignment="0"/>
    <xf numFmtId="209" fontId="49" fillId="0" borderId="0" applyAlignment="0" applyProtection="0"/>
    <xf numFmtId="210" fontId="49" fillId="0" borderId="0" applyFill="0" applyBorder="0" applyProtection="0"/>
    <xf numFmtId="211" fontId="49" fillId="0" borderId="37" applyFill="0" applyBorder="0" applyProtection="0"/>
    <xf numFmtId="212" fontId="49" fillId="0" borderId="0" applyFill="0" applyBorder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2" fillId="38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4" fillId="61" borderId="0" applyNumberFormat="0" applyFont="0" applyBorder="0" applyAlignment="0" applyProtection="0"/>
    <xf numFmtId="0" fontId="63" fillId="8" borderId="28" applyNumberFormat="0" applyAlignment="0" applyProtection="0"/>
    <xf numFmtId="0" fontId="64" fillId="8" borderId="28" applyNumberFormat="0" applyAlignment="0" applyProtection="0"/>
    <xf numFmtId="0" fontId="63" fillId="8" borderId="28" applyNumberFormat="0" applyAlignment="0" applyProtection="0"/>
    <xf numFmtId="0" fontId="63" fillId="8" borderId="28" applyNumberFormat="0" applyAlignment="0" applyProtection="0"/>
    <xf numFmtId="0" fontId="63" fillId="8" borderId="28" applyNumberFormat="0" applyAlignment="0" applyProtection="0"/>
    <xf numFmtId="0" fontId="63" fillId="8" borderId="28" applyNumberFormat="0" applyAlignment="0" applyProtection="0"/>
    <xf numFmtId="0" fontId="63" fillId="8" borderId="28" applyNumberFormat="0" applyAlignment="0" applyProtection="0"/>
    <xf numFmtId="0" fontId="63" fillId="8" borderId="28" applyNumberFormat="0" applyAlignment="0" applyProtection="0"/>
    <xf numFmtId="0" fontId="63" fillId="8" borderId="28" applyNumberFormat="0" applyAlignment="0" applyProtection="0"/>
    <xf numFmtId="0" fontId="63" fillId="8" borderId="28" applyNumberFormat="0" applyAlignment="0" applyProtection="0"/>
    <xf numFmtId="0" fontId="65" fillId="62" borderId="0" applyNumberFormat="0" applyBorder="0" applyAlignment="0" applyProtection="0"/>
    <xf numFmtId="0" fontId="66" fillId="42" borderId="38" applyNumberFormat="0" applyAlignment="0" applyProtection="0"/>
    <xf numFmtId="213" fontId="4" fillId="0" borderId="0" applyFont="0" applyFill="0" applyBorder="0" applyAlignment="0" applyProtection="0"/>
    <xf numFmtId="0" fontId="67" fillId="43" borderId="38" applyNumberFormat="0" applyAlignment="0" applyProtection="0"/>
    <xf numFmtId="0" fontId="67" fillId="43" borderId="38" applyNumberFormat="0" applyAlignment="0" applyProtection="0"/>
    <xf numFmtId="0" fontId="67" fillId="43" borderId="38" applyNumberFormat="0" applyAlignment="0" applyProtection="0"/>
    <xf numFmtId="0" fontId="67" fillId="43" borderId="38" applyNumberFormat="0" applyAlignment="0" applyProtection="0"/>
    <xf numFmtId="0" fontId="67" fillId="43" borderId="38" applyNumberFormat="0" applyAlignment="0" applyProtection="0"/>
    <xf numFmtId="0" fontId="68" fillId="43" borderId="38" applyNumberFormat="0" applyAlignment="0" applyProtection="0"/>
    <xf numFmtId="0" fontId="69" fillId="0" borderId="39" applyNumberFormat="0" applyFill="0" applyAlignment="0" applyProtection="0"/>
    <xf numFmtId="0" fontId="70" fillId="0" borderId="40" applyNumberFormat="0" applyFill="0" applyAlignment="0" applyProtection="0"/>
    <xf numFmtId="0" fontId="71" fillId="63" borderId="41" applyNumberFormat="0" applyAlignment="0" applyProtection="0"/>
    <xf numFmtId="0" fontId="71" fillId="63" borderId="41" applyNumberFormat="0" applyAlignment="0" applyProtection="0"/>
    <xf numFmtId="0" fontId="71" fillId="63" borderId="41" applyNumberFormat="0" applyAlignment="0" applyProtection="0"/>
    <xf numFmtId="0" fontId="72" fillId="63" borderId="41" applyNumberFormat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42" applyNumberFormat="0" applyFill="0" applyAlignment="0" applyProtection="0"/>
    <xf numFmtId="0" fontId="76" fillId="0" borderId="43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0" applyNumberFormat="0" applyFill="0" applyBorder="0" applyAlignment="0" applyProtection="0"/>
    <xf numFmtId="0" fontId="52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7" borderId="0" applyNumberFormat="0" applyBorder="0" applyAlignment="0" applyProtection="0"/>
    <xf numFmtId="214" fontId="4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215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215" fontId="78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215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216" fontId="5" fillId="0" borderId="0">
      <alignment vertical="top"/>
      <protection locked="0"/>
    </xf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16" fontId="33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14" fontId="79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5" fillId="64" borderId="0" applyNumberFormat="0" applyFont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80" fillId="0" borderId="0"/>
    <xf numFmtId="43" fontId="4" fillId="0" borderId="0" applyFont="0" applyFill="0" applyBorder="0" applyAlignment="0" applyProtection="0"/>
    <xf numFmtId="164" fontId="81" fillId="0" borderId="0"/>
    <xf numFmtId="223" fontId="81" fillId="0" borderId="0"/>
    <xf numFmtId="41" fontId="82" fillId="0" borderId="0" applyFont="0" applyFill="0" applyBorder="0" applyAlignment="0" applyProtection="0"/>
    <xf numFmtId="224" fontId="33" fillId="0" borderId="0" applyFont="0" applyFill="0" applyBorder="0" applyAlignment="0" applyProtection="0"/>
    <xf numFmtId="225" fontId="4" fillId="0" borderId="0" applyFont="0" applyFill="0" applyBorder="0" applyAlignment="0" applyProtection="0"/>
    <xf numFmtId="226" fontId="10" fillId="0" borderId="0" applyBorder="0" applyProtection="0"/>
    <xf numFmtId="227" fontId="83" fillId="65" borderId="45"/>
    <xf numFmtId="227" fontId="84" fillId="1" borderId="45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164" fontId="4" fillId="0" borderId="0"/>
    <xf numFmtId="43" fontId="31" fillId="0" borderId="0" applyFont="0" applyFill="0" applyBorder="0" applyAlignment="0" applyProtection="0"/>
    <xf numFmtId="229" fontId="33" fillId="0" borderId="0" applyFont="0" applyFill="0" applyBorder="0" applyAlignment="0" applyProtection="0"/>
    <xf numFmtId="43" fontId="46" fillId="0" borderId="0" applyFont="0" applyFill="0" applyBorder="0" applyAlignment="0" applyProtection="0"/>
    <xf numFmtId="21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30" fontId="85" fillId="0" borderId="46" applyFill="0" applyBorder="0" applyAlignment="0" applyProtection="0"/>
    <xf numFmtId="231" fontId="78" fillId="0" borderId="0" applyFont="0" applyFill="0" applyBorder="0" applyAlignment="0" applyProtection="0"/>
    <xf numFmtId="167" fontId="86" fillId="0" borderId="0"/>
    <xf numFmtId="0" fontId="87" fillId="0" borderId="0" applyNumberFormat="0" applyBorder="0" applyAlignment="0" applyProtection="0">
      <alignment horizontal="left"/>
    </xf>
    <xf numFmtId="0" fontId="7" fillId="0" borderId="0" applyNumberFormat="0" applyBorder="0" applyAlignment="0" applyProtection="0">
      <alignment horizontal="left"/>
    </xf>
    <xf numFmtId="0" fontId="88" fillId="0" borderId="0" applyNumberFormat="0" applyBorder="0" applyAlignment="0" applyProtection="0">
      <alignment horizontal="left"/>
    </xf>
    <xf numFmtId="0" fontId="4" fillId="0" borderId="0" applyNumberFormat="0" applyBorder="0" applyAlignment="0" applyProtection="0">
      <alignment horizontal="left"/>
    </xf>
    <xf numFmtId="0" fontId="89" fillId="0" borderId="0" applyNumberFormat="0" applyBorder="0" applyAlignment="0" applyProtection="0">
      <alignment horizontal="left"/>
    </xf>
    <xf numFmtId="0" fontId="65" fillId="62" borderId="0" applyNumberFormat="0" applyFont="0" applyBorder="0" applyProtection="0">
      <alignment horizontal="right"/>
    </xf>
    <xf numFmtId="0" fontId="90" fillId="7" borderId="28" applyNumberFormat="0" applyAlignment="0" applyProtection="0"/>
    <xf numFmtId="0" fontId="91" fillId="7" borderId="28" applyNumberFormat="0" applyAlignment="0" applyProtection="0"/>
    <xf numFmtId="0" fontId="92" fillId="42" borderId="38" applyNumberFormat="0" applyAlignment="0" applyProtection="0"/>
    <xf numFmtId="0" fontId="90" fillId="7" borderId="28" applyNumberFormat="0" applyAlignment="0" applyProtection="0"/>
    <xf numFmtId="0" fontId="90" fillId="7" borderId="28" applyNumberFormat="0" applyAlignment="0" applyProtection="0"/>
    <xf numFmtId="0" fontId="90" fillId="7" borderId="28" applyNumberFormat="0" applyAlignment="0" applyProtection="0"/>
    <xf numFmtId="0" fontId="90" fillId="7" borderId="28" applyNumberFormat="0" applyAlignment="0" applyProtection="0"/>
    <xf numFmtId="0" fontId="90" fillId="7" borderId="28" applyNumberFormat="0" applyAlignment="0" applyProtection="0"/>
    <xf numFmtId="0" fontId="90" fillId="7" borderId="28" applyNumberFormat="0" applyAlignment="0" applyProtection="0"/>
    <xf numFmtId="0" fontId="90" fillId="7" borderId="28" applyNumberFormat="0" applyAlignment="0" applyProtection="0"/>
    <xf numFmtId="0" fontId="93" fillId="63" borderId="41" applyNumberFormat="0" applyAlignment="0" applyProtection="0"/>
    <xf numFmtId="0" fontId="93" fillId="63" borderId="41" applyNumberFormat="0" applyAlignment="0" applyProtection="0"/>
    <xf numFmtId="0" fontId="94" fillId="0" borderId="33" applyNumberFormat="0" applyFill="0" applyAlignment="0" applyProtection="0"/>
    <xf numFmtId="0" fontId="95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32" fontId="98" fillId="0" borderId="0" applyFont="0" applyFill="0" applyBorder="0" applyAlignment="0" applyProtection="0"/>
    <xf numFmtId="232" fontId="98" fillId="0" borderId="0" applyFont="0" applyFill="0" applyBorder="0" applyAlignment="0" applyProtection="0"/>
    <xf numFmtId="233" fontId="98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98" fillId="0" borderId="0" applyFont="0" applyFill="0" applyBorder="0" applyAlignment="0" applyProtection="0"/>
    <xf numFmtId="235" fontId="33" fillId="0" borderId="0" applyFont="0" applyFill="0" applyBorder="0" applyAlignment="0" applyProtection="0"/>
    <xf numFmtId="236" fontId="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11" fontId="4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Fill="0" applyBorder="0" applyAlignment="0" applyProtection="0"/>
    <xf numFmtId="0" fontId="102" fillId="0" borderId="0" applyProtection="0"/>
    <xf numFmtId="0" fontId="103" fillId="0" borderId="0" applyNumberForma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5">
      <alignment horizontal="center"/>
    </xf>
    <xf numFmtId="4" fontId="105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5">
      <alignment horizontal="center"/>
    </xf>
    <xf numFmtId="4" fontId="105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4" fillId="0" borderId="34"/>
    <xf numFmtId="0" fontId="55" fillId="58" borderId="35">
      <alignment horizontal="center"/>
    </xf>
    <xf numFmtId="4" fontId="56" fillId="59" borderId="36">
      <alignment horizontal="right" vertical="center"/>
    </xf>
    <xf numFmtId="0" fontId="55" fillId="58" borderId="36"/>
    <xf numFmtId="0" fontId="57" fillId="59" borderId="36">
      <alignment horizontal="left" vertical="center"/>
    </xf>
    <xf numFmtId="0" fontId="58" fillId="58" borderId="35">
      <alignment horizontal="center" vertical="center"/>
    </xf>
    <xf numFmtId="0" fontId="55" fillId="58" borderId="35">
      <alignment horizontal="center"/>
    </xf>
    <xf numFmtId="0" fontId="5" fillId="0" borderId="2"/>
    <xf numFmtId="0" fontId="106" fillId="66" borderId="3" applyBorder="0" applyAlignment="0">
      <alignment horizontal="left"/>
    </xf>
    <xf numFmtId="3" fontId="81" fillId="0" borderId="0"/>
    <xf numFmtId="0" fontId="4" fillId="0" borderId="0" applyFont="0" applyFill="0" applyBorder="0" applyProtection="0">
      <alignment horizontal="center"/>
    </xf>
    <xf numFmtId="0" fontId="4" fillId="0" borderId="7" applyFont="0" applyFill="0" applyBorder="0" applyProtection="0">
      <alignment horizontal="right"/>
    </xf>
    <xf numFmtId="0" fontId="37" fillId="4" borderId="0" applyNumberFormat="0" applyBorder="0" applyAlignment="0" applyProtection="0"/>
    <xf numFmtId="0" fontId="107" fillId="39" borderId="0" applyNumberFormat="0" applyBorder="0" applyAlignment="0" applyProtection="0"/>
    <xf numFmtId="0" fontId="28" fillId="39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108" fillId="4" borderId="0" applyNumberFormat="0" applyBorder="0" applyAlignment="0" applyProtection="0"/>
    <xf numFmtId="0" fontId="109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10" fillId="0" borderId="0">
      <alignment vertical="top"/>
    </xf>
    <xf numFmtId="237" fontId="111" fillId="0" borderId="0"/>
    <xf numFmtId="0" fontId="112" fillId="0" borderId="42" applyNumberFormat="0" applyFill="0" applyAlignment="0" applyProtection="0"/>
    <xf numFmtId="0" fontId="112" fillId="0" borderId="42" applyNumberFormat="0" applyFill="0" applyAlignment="0" applyProtection="0"/>
    <xf numFmtId="0" fontId="113" fillId="0" borderId="0" applyNumberFormat="0" applyFont="0" applyFill="0" applyAlignment="0" applyProtection="0"/>
    <xf numFmtId="0" fontId="114" fillId="0" borderId="42" applyNumberFormat="0" applyFill="0" applyAlignment="0" applyProtection="0"/>
    <xf numFmtId="0" fontId="115" fillId="0" borderId="43" applyNumberFormat="0" applyFill="0" applyAlignment="0" applyProtection="0"/>
    <xf numFmtId="0" fontId="115" fillId="0" borderId="43" applyNumberFormat="0" applyFill="0" applyAlignment="0" applyProtection="0"/>
    <xf numFmtId="0" fontId="116" fillId="0" borderId="0" applyNumberFormat="0" applyFont="0" applyFill="0" applyAlignment="0" applyProtection="0"/>
    <xf numFmtId="0" fontId="117" fillId="0" borderId="43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9" fillId="0" borderId="44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3" fontId="120" fillId="0" borderId="0" applyNumberFormat="0" applyFill="0" applyBorder="0" applyAlignment="0">
      <alignment horizontal="right"/>
    </xf>
    <xf numFmtId="0" fontId="121" fillId="0" borderId="40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238" fontId="81" fillId="0" borderId="0" applyFont="0" applyFill="0" applyBorder="0" applyAlignment="0" applyProtection="0"/>
    <xf numFmtId="0" fontId="92" fillId="42" borderId="38" applyNumberFormat="0" applyAlignment="0" applyProtection="0"/>
    <xf numFmtId="0" fontId="92" fillId="42" borderId="38" applyNumberFormat="0" applyAlignment="0" applyProtection="0"/>
    <xf numFmtId="0" fontId="92" fillId="42" borderId="38" applyNumberFormat="0" applyAlignment="0" applyProtection="0"/>
    <xf numFmtId="0" fontId="125" fillId="0" borderId="0"/>
    <xf numFmtId="0" fontId="126" fillId="45" borderId="34" applyNumberFormat="0" applyFont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7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7" borderId="0" applyNumberFormat="0" applyBorder="0" applyAlignment="0" applyProtection="0"/>
    <xf numFmtId="0" fontId="127" fillId="39" borderId="0" applyNumberFormat="0" applyBorder="0" applyAlignment="0" applyProtection="0"/>
    <xf numFmtId="0" fontId="128" fillId="43" borderId="47" applyNumberFormat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0" fontId="33" fillId="0" borderId="0" applyFont="0" applyFill="0" applyBorder="0" applyAlignment="0" applyProtection="0"/>
    <xf numFmtId="239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93" fillId="63" borderId="41" applyNumberFormat="0" applyAlignment="0" applyProtection="0"/>
    <xf numFmtId="0" fontId="93" fillId="63" borderId="41" applyNumberFormat="0" applyAlignment="0" applyProtection="0"/>
    <xf numFmtId="0" fontId="113" fillId="0" borderId="0" applyNumberFormat="0" applyFont="0" applyFill="0" applyAlignment="0" applyProtection="0"/>
    <xf numFmtId="0" fontId="116" fillId="0" borderId="0" applyNumberFormat="0" applyFont="0" applyFill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79" fillId="0" borderId="0"/>
    <xf numFmtId="0" fontId="79" fillId="0" borderId="0"/>
    <xf numFmtId="0" fontId="79" fillId="0" borderId="0"/>
    <xf numFmtId="0" fontId="4" fillId="0" borderId="0">
      <alignment horizontal="centerContinuous" vertical="top" wrapText="1"/>
    </xf>
    <xf numFmtId="0" fontId="134" fillId="0" borderId="3" applyBorder="0" applyAlignment="0">
      <alignment horizontal="left"/>
    </xf>
    <xf numFmtId="0" fontId="135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70" fillId="0" borderId="40" applyNumberFormat="0" applyFill="0" applyAlignment="0" applyProtection="0"/>
    <xf numFmtId="0" fontId="70" fillId="0" borderId="40" applyNumberFormat="0" applyFill="0" applyAlignment="0" applyProtection="0"/>
    <xf numFmtId="0" fontId="137" fillId="0" borderId="40" applyNumberFormat="0" applyFill="0" applyAlignment="0" applyProtection="0"/>
    <xf numFmtId="0" fontId="138" fillId="0" borderId="0" applyNumberFormat="0" applyFill="0" applyBorder="0" applyAlignment="0" applyProtection="0"/>
    <xf numFmtId="240" fontId="4" fillId="0" borderId="0" applyBorder="0" applyAlignment="0"/>
    <xf numFmtId="15" fontId="79" fillId="0" borderId="0"/>
    <xf numFmtId="241" fontId="79" fillId="0" borderId="0"/>
    <xf numFmtId="39" fontId="79" fillId="0" borderId="0"/>
    <xf numFmtId="242" fontId="79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43" fontId="4" fillId="0" borderId="0" applyFont="0" applyFill="0" applyBorder="0" applyAlignment="0" applyProtection="0"/>
    <xf numFmtId="215" fontId="78" fillId="0" borderId="0" applyFont="0" applyFill="0" applyBorder="0" applyAlignment="0" applyProtection="0"/>
    <xf numFmtId="243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215" fontId="78" fillId="0" borderId="0" applyFont="0" applyFill="0" applyBorder="0" applyAlignment="0" applyProtection="0"/>
    <xf numFmtId="244" fontId="81" fillId="0" borderId="0"/>
    <xf numFmtId="191" fontId="42" fillId="0" borderId="0"/>
    <xf numFmtId="245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0" fontId="4" fillId="0" borderId="0"/>
    <xf numFmtId="0" fontId="75" fillId="0" borderId="42" applyNumberFormat="0" applyFill="0" applyAlignment="0" applyProtection="0"/>
    <xf numFmtId="0" fontId="76" fillId="0" borderId="43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39" fillId="6" borderId="0" applyNumberFormat="0" applyBorder="0" applyAlignment="0" applyProtection="0"/>
    <xf numFmtId="0" fontId="140" fillId="6" borderId="0" applyNumberFormat="0" applyBorder="0" applyAlignment="0" applyProtection="0"/>
    <xf numFmtId="0" fontId="141" fillId="49" borderId="0" applyNumberFormat="0" applyBorder="0" applyAlignment="0" applyProtection="0"/>
    <xf numFmtId="0" fontId="139" fillId="6" borderId="0" applyNumberFormat="0" applyBorder="0" applyAlignment="0" applyProtection="0"/>
    <xf numFmtId="0" fontId="139" fillId="6" borderId="0" applyNumberFormat="0" applyBorder="0" applyAlignment="0" applyProtection="0"/>
    <xf numFmtId="0" fontId="139" fillId="6" borderId="0" applyNumberFormat="0" applyBorder="0" applyAlignment="0" applyProtection="0"/>
    <xf numFmtId="0" fontId="139" fillId="6" borderId="0" applyNumberFormat="0" applyBorder="0" applyAlignment="0" applyProtection="0"/>
    <xf numFmtId="0" fontId="139" fillId="6" borderId="0" applyNumberFormat="0" applyBorder="0" applyAlignment="0" applyProtection="0"/>
    <xf numFmtId="0" fontId="139" fillId="6" borderId="0" applyNumberFormat="0" applyBorder="0" applyAlignment="0" applyProtection="0"/>
    <xf numFmtId="0" fontId="139" fillId="6" borderId="0" applyNumberFormat="0" applyBorder="0" applyAlignment="0" applyProtection="0"/>
    <xf numFmtId="0" fontId="141" fillId="49" borderId="0" applyNumberFormat="0" applyBorder="0" applyAlignment="0" applyProtection="0"/>
    <xf numFmtId="0" fontId="142" fillId="49" borderId="0" applyNumberFormat="0" applyBorder="0" applyAlignment="0" applyProtection="0"/>
    <xf numFmtId="167" fontId="143" fillId="0" borderId="0"/>
    <xf numFmtId="0" fontId="98" fillId="0" borderId="0"/>
    <xf numFmtId="249" fontId="14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/>
    <xf numFmtId="0" fontId="4" fillId="0" borderId="0"/>
    <xf numFmtId="0" fontId="78" fillId="0" borderId="0"/>
    <xf numFmtId="0" fontId="31" fillId="0" borderId="0"/>
    <xf numFmtId="0" fontId="78" fillId="0" borderId="0"/>
    <xf numFmtId="0" fontId="4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4" fillId="0" borderId="0"/>
    <xf numFmtId="0" fontId="4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/>
    <xf numFmtId="0" fontId="78" fillId="0" borderId="0"/>
    <xf numFmtId="0" fontId="78" fillId="0" borderId="0"/>
    <xf numFmtId="0" fontId="4" fillId="0" borderId="0"/>
    <xf numFmtId="0" fontId="4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8" fillId="0" borderId="0"/>
    <xf numFmtId="0" fontId="4" fillId="0" borderId="0"/>
    <xf numFmtId="0" fontId="78" fillId="0" borderId="0"/>
    <xf numFmtId="0" fontId="4" fillId="0" borderId="0"/>
    <xf numFmtId="0" fontId="78" fillId="0" borderId="0"/>
    <xf numFmtId="0" fontId="47" fillId="0" borderId="0"/>
    <xf numFmtId="0" fontId="4" fillId="0" borderId="0"/>
    <xf numFmtId="0" fontId="31" fillId="0" borderId="0"/>
    <xf numFmtId="0" fontId="47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/>
    <xf numFmtId="0" fontId="4" fillId="0" borderId="0"/>
    <xf numFmtId="0" fontId="126" fillId="0" borderId="0"/>
    <xf numFmtId="0" fontId="126" fillId="0" borderId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" fillId="45" borderId="34" applyNumberFormat="0" applyFont="0" applyAlignment="0" applyProtection="0"/>
    <xf numFmtId="0" fontId="43" fillId="45" borderId="34" applyNumberFormat="0" applyFont="0" applyAlignment="0" applyProtection="0"/>
    <xf numFmtId="0" fontId="47" fillId="10" borderId="32" applyNumberFormat="0" applyFont="0" applyAlignment="0" applyProtection="0"/>
    <xf numFmtId="0" fontId="48" fillId="10" borderId="32" applyNumberFormat="0" applyFont="0" applyAlignment="0" applyProtection="0"/>
    <xf numFmtId="0" fontId="44" fillId="10" borderId="32" applyNumberFormat="0" applyFont="0" applyAlignment="0" applyProtection="0"/>
    <xf numFmtId="0" fontId="44" fillId="10" borderId="32" applyNumberFormat="0" applyFont="0" applyAlignment="0" applyProtection="0"/>
    <xf numFmtId="0" fontId="3" fillId="10" borderId="32" applyNumberFormat="0" applyFont="0" applyAlignment="0" applyProtection="0"/>
    <xf numFmtId="0" fontId="3" fillId="10" borderId="32" applyNumberFormat="0" applyFont="0" applyAlignment="0" applyProtection="0"/>
    <xf numFmtId="0" fontId="47" fillId="10" borderId="32" applyNumberFormat="0" applyFont="0" applyAlignment="0" applyProtection="0"/>
    <xf numFmtId="0" fontId="47" fillId="10" borderId="32" applyNumberFormat="0" applyFont="0" applyAlignment="0" applyProtection="0"/>
    <xf numFmtId="0" fontId="47" fillId="10" borderId="32" applyNumberFormat="0" applyFont="0" applyAlignment="0" applyProtection="0"/>
    <xf numFmtId="0" fontId="47" fillId="10" borderId="32" applyNumberFormat="0" applyFont="0" applyAlignment="0" applyProtection="0"/>
    <xf numFmtId="0" fontId="47" fillId="10" borderId="32" applyNumberFormat="0" applyFont="0" applyAlignment="0" applyProtection="0"/>
    <xf numFmtId="25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2" fontId="4" fillId="0" borderId="0" applyFont="0" applyFill="0" applyAlignment="0" applyProtection="0"/>
    <xf numFmtId="253" fontId="143" fillId="0" borderId="0" applyFill="0" applyBorder="0" applyProtection="0">
      <alignment horizontal="right"/>
    </xf>
    <xf numFmtId="0" fontId="4" fillId="0" borderId="0" applyFont="0" applyFill="0" applyBorder="0" applyProtection="0">
      <alignment horizontal="center"/>
    </xf>
    <xf numFmtId="0" fontId="65" fillId="0" borderId="0" applyNumberFormat="0" applyFont="0" applyBorder="0" applyProtection="0"/>
    <xf numFmtId="49" fontId="42" fillId="0" borderId="0"/>
    <xf numFmtId="0" fontId="69" fillId="0" borderId="39" applyNumberFormat="0" applyFill="0" applyAlignment="0" applyProtection="0"/>
    <xf numFmtId="0" fontId="146" fillId="43" borderId="47" applyNumberFormat="0" applyAlignment="0" applyProtection="0"/>
    <xf numFmtId="0" fontId="146" fillId="43" borderId="47" applyNumberFormat="0" applyAlignment="0" applyProtection="0"/>
    <xf numFmtId="0" fontId="146" fillId="43" borderId="47" applyNumberFormat="0" applyAlignment="0" applyProtection="0"/>
    <xf numFmtId="0" fontId="146" fillId="43" borderId="47" applyNumberFormat="0" applyAlignment="0" applyProtection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5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79" fillId="0" borderId="0"/>
    <xf numFmtId="10" fontId="79" fillId="0" borderId="0"/>
    <xf numFmtId="255" fontId="79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14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6" fillId="45" borderId="34" applyNumberFormat="0" applyFont="0" applyAlignment="0" applyProtection="0"/>
    <xf numFmtId="0" fontId="121" fillId="0" borderId="40" applyNumberFormat="0" applyFill="0" applyAlignment="0" applyProtection="0"/>
    <xf numFmtId="0" fontId="121" fillId="0" borderId="40" applyNumberFormat="0" applyFill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56" fontId="83" fillId="0" borderId="0" applyFont="0" applyFill="0" applyBorder="0"/>
    <xf numFmtId="170" fontId="148" fillId="0" borderId="0" applyFill="0" applyProtection="0"/>
    <xf numFmtId="211" fontId="148" fillId="0" borderId="0"/>
    <xf numFmtId="257" fontId="148" fillId="0" borderId="0" applyFill="0" applyBorder="0" applyProtection="0"/>
    <xf numFmtId="0" fontId="149" fillId="0" borderId="0">
      <alignment vertical="top"/>
    </xf>
    <xf numFmtId="0" fontId="16" fillId="0" borderId="0"/>
    <xf numFmtId="0" fontId="73" fillId="38" borderId="0" applyNumberFormat="0" applyBorder="0" applyAlignment="0" applyProtection="0"/>
    <xf numFmtId="4" fontId="150" fillId="67" borderId="48" applyNumberFormat="0" applyProtection="0">
      <alignment vertical="center"/>
    </xf>
    <xf numFmtId="4" fontId="150" fillId="67" borderId="48" applyNumberFormat="0" applyProtection="0">
      <alignment vertical="center"/>
    </xf>
    <xf numFmtId="4" fontId="151" fillId="67" borderId="48" applyNumberFormat="0" applyProtection="0">
      <alignment vertical="center"/>
    </xf>
    <xf numFmtId="4" fontId="151" fillId="67" borderId="48" applyNumberFormat="0" applyProtection="0">
      <alignment vertical="center"/>
    </xf>
    <xf numFmtId="4" fontId="152" fillId="67" borderId="48" applyNumberFormat="0" applyProtection="0">
      <alignment horizontal="left" vertical="center" indent="1"/>
    </xf>
    <xf numFmtId="4" fontId="152" fillId="67" borderId="48" applyNumberFormat="0" applyProtection="0">
      <alignment horizontal="left" vertical="center" indent="1"/>
    </xf>
    <xf numFmtId="0" fontId="153" fillId="67" borderId="48" applyNumberFormat="0" applyProtection="0">
      <alignment horizontal="left" vertical="top" indent="1"/>
    </xf>
    <xf numFmtId="4" fontId="152" fillId="58" borderId="0" applyNumberFormat="0" applyProtection="0">
      <alignment horizontal="left" vertical="center" indent="1"/>
    </xf>
    <xf numFmtId="4" fontId="152" fillId="58" borderId="0" applyNumberFormat="0" applyProtection="0">
      <alignment horizontal="left" vertical="center" indent="1"/>
    </xf>
    <xf numFmtId="4" fontId="152" fillId="68" borderId="48" applyNumberFormat="0" applyProtection="0">
      <alignment horizontal="right" vertical="center"/>
    </xf>
    <xf numFmtId="4" fontId="152" fillId="68" borderId="48" applyNumberFormat="0" applyProtection="0">
      <alignment horizontal="right" vertical="center"/>
    </xf>
    <xf numFmtId="4" fontId="152" fillId="69" borderId="48" applyNumberFormat="0" applyProtection="0">
      <alignment horizontal="right" vertical="center"/>
    </xf>
    <xf numFmtId="4" fontId="152" fillId="69" borderId="48" applyNumberFormat="0" applyProtection="0">
      <alignment horizontal="right" vertical="center"/>
    </xf>
    <xf numFmtId="4" fontId="152" fillId="70" borderId="48" applyNumberFormat="0" applyProtection="0">
      <alignment horizontal="right" vertical="center"/>
    </xf>
    <xf numFmtId="4" fontId="152" fillId="70" borderId="48" applyNumberFormat="0" applyProtection="0">
      <alignment horizontal="right" vertical="center"/>
    </xf>
    <xf numFmtId="4" fontId="152" fillId="71" borderId="48" applyNumberFormat="0" applyProtection="0">
      <alignment horizontal="right" vertical="center"/>
    </xf>
    <xf numFmtId="4" fontId="152" fillId="71" borderId="48" applyNumberFormat="0" applyProtection="0">
      <alignment horizontal="right" vertical="center"/>
    </xf>
    <xf numFmtId="4" fontId="152" fillId="72" borderId="48" applyNumberFormat="0" applyProtection="0">
      <alignment horizontal="right" vertical="center"/>
    </xf>
    <xf numFmtId="4" fontId="152" fillId="72" borderId="48" applyNumberFormat="0" applyProtection="0">
      <alignment horizontal="right" vertical="center"/>
    </xf>
    <xf numFmtId="4" fontId="152" fillId="73" borderId="48" applyNumberFormat="0" applyProtection="0">
      <alignment horizontal="right" vertical="center"/>
    </xf>
    <xf numFmtId="4" fontId="152" fillId="73" borderId="48" applyNumberFormat="0" applyProtection="0">
      <alignment horizontal="right" vertical="center"/>
    </xf>
    <xf numFmtId="4" fontId="152" fillId="74" borderId="48" applyNumberFormat="0" applyProtection="0">
      <alignment horizontal="right" vertical="center"/>
    </xf>
    <xf numFmtId="4" fontId="152" fillId="74" borderId="48" applyNumberFormat="0" applyProtection="0">
      <alignment horizontal="right" vertical="center"/>
    </xf>
    <xf numFmtId="4" fontId="152" fillId="75" borderId="48" applyNumberFormat="0" applyProtection="0">
      <alignment horizontal="right" vertical="center"/>
    </xf>
    <xf numFmtId="4" fontId="152" fillId="75" borderId="48" applyNumberFormat="0" applyProtection="0">
      <alignment horizontal="right" vertical="center"/>
    </xf>
    <xf numFmtId="4" fontId="152" fillId="76" borderId="48" applyNumberFormat="0" applyProtection="0">
      <alignment horizontal="right" vertical="center"/>
    </xf>
    <xf numFmtId="4" fontId="152" fillId="76" borderId="48" applyNumberFormat="0" applyProtection="0">
      <alignment horizontal="right" vertical="center"/>
    </xf>
    <xf numFmtId="4" fontId="150" fillId="77" borderId="49" applyNumberFormat="0" applyProtection="0">
      <alignment horizontal="left" vertical="center" indent="1"/>
    </xf>
    <xf numFmtId="4" fontId="150" fillId="77" borderId="49" applyNumberFormat="0" applyProtection="0">
      <alignment horizontal="left" vertical="center" indent="1"/>
    </xf>
    <xf numFmtId="4" fontId="150" fillId="64" borderId="0" applyNumberFormat="0" applyProtection="0">
      <alignment horizontal="left" vertical="center" indent="1"/>
    </xf>
    <xf numFmtId="4" fontId="150" fillId="64" borderId="0" applyNumberFormat="0" applyProtection="0">
      <alignment horizontal="left" vertical="center" indent="1"/>
    </xf>
    <xf numFmtId="4" fontId="150" fillId="58" borderId="0" applyNumberFormat="0" applyProtection="0">
      <alignment horizontal="left" vertical="center" indent="1"/>
    </xf>
    <xf numFmtId="4" fontId="150" fillId="58" borderId="0" applyNumberFormat="0" applyProtection="0">
      <alignment horizontal="left" vertical="center" indent="1"/>
    </xf>
    <xf numFmtId="4" fontId="152" fillId="64" borderId="48" applyNumberFormat="0" applyProtection="0">
      <alignment horizontal="right" vertical="center"/>
    </xf>
    <xf numFmtId="4" fontId="152" fillId="64" borderId="48" applyNumberFormat="0" applyProtection="0">
      <alignment horizontal="right" vertical="center"/>
    </xf>
    <xf numFmtId="4" fontId="65" fillId="64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0" fontId="4" fillId="58" borderId="48" applyNumberFormat="0" applyProtection="0">
      <alignment horizontal="left" vertical="center" indent="1"/>
    </xf>
    <xf numFmtId="0" fontId="4" fillId="58" borderId="48" applyNumberFormat="0" applyProtection="0">
      <alignment horizontal="left" vertical="top" indent="1"/>
    </xf>
    <xf numFmtId="0" fontId="4" fillId="78" borderId="48" applyNumberFormat="0" applyProtection="0">
      <alignment horizontal="left" vertical="center" indent="1"/>
    </xf>
    <xf numFmtId="0" fontId="4" fillId="78" borderId="48" applyNumberFormat="0" applyProtection="0">
      <alignment horizontal="left" vertical="top" indent="1"/>
    </xf>
    <xf numFmtId="0" fontId="4" fillId="64" borderId="48" applyNumberFormat="0" applyProtection="0">
      <alignment horizontal="left" vertical="center" indent="1"/>
    </xf>
    <xf numFmtId="0" fontId="4" fillId="64" borderId="48" applyNumberFormat="0" applyProtection="0">
      <alignment horizontal="left" vertical="top" indent="1"/>
    </xf>
    <xf numFmtId="0" fontId="4" fillId="79" borderId="48" applyNumberFormat="0" applyProtection="0">
      <alignment horizontal="left" vertical="center" indent="1"/>
    </xf>
    <xf numFmtId="0" fontId="4" fillId="79" borderId="48" applyNumberFormat="0" applyProtection="0">
      <alignment horizontal="left" vertical="top" indent="1"/>
    </xf>
    <xf numFmtId="4" fontId="152" fillId="79" borderId="48" applyNumberFormat="0" applyProtection="0">
      <alignment vertical="center"/>
    </xf>
    <xf numFmtId="4" fontId="152" fillId="79" borderId="48" applyNumberFormat="0" applyProtection="0">
      <alignment vertical="center"/>
    </xf>
    <xf numFmtId="4" fontId="154" fillId="79" borderId="48" applyNumberFormat="0" applyProtection="0">
      <alignment vertical="center"/>
    </xf>
    <xf numFmtId="4" fontId="154" fillId="79" borderId="48" applyNumberFormat="0" applyProtection="0">
      <alignment vertical="center"/>
    </xf>
    <xf numFmtId="4" fontId="150" fillId="64" borderId="50" applyNumberFormat="0" applyProtection="0">
      <alignment horizontal="left" vertical="center" indent="1"/>
    </xf>
    <xf numFmtId="4" fontId="150" fillId="64" borderId="50" applyNumberFormat="0" applyProtection="0">
      <alignment horizontal="left" vertical="center" indent="1"/>
    </xf>
    <xf numFmtId="0" fontId="65" fillId="80" borderId="48" applyNumberFormat="0" applyProtection="0">
      <alignment horizontal="left" vertical="top" indent="1"/>
    </xf>
    <xf numFmtId="4" fontId="152" fillId="79" borderId="48" applyNumberFormat="0" applyProtection="0">
      <alignment horizontal="right" vertical="center"/>
    </xf>
    <xf numFmtId="4" fontId="152" fillId="79" borderId="48" applyNumberFormat="0" applyProtection="0">
      <alignment horizontal="right" vertical="center"/>
    </xf>
    <xf numFmtId="4" fontId="154" fillId="79" borderId="48" applyNumberFormat="0" applyProtection="0">
      <alignment horizontal="right" vertical="center"/>
    </xf>
    <xf numFmtId="4" fontId="154" fillId="79" borderId="48" applyNumberFormat="0" applyProtection="0">
      <alignment horizontal="right" vertical="center"/>
    </xf>
    <xf numFmtId="4" fontId="150" fillId="64" borderId="48" applyNumberFormat="0" applyProtection="0">
      <alignment horizontal="left" vertical="center" indent="1"/>
    </xf>
    <xf numFmtId="4" fontId="150" fillId="64" borderId="48" applyNumberFormat="0" applyProtection="0">
      <alignment horizontal="left" vertical="center" indent="1"/>
    </xf>
    <xf numFmtId="0" fontId="65" fillId="78" borderId="48" applyNumberFormat="0" applyProtection="0">
      <alignment horizontal="left" vertical="top" indent="1"/>
    </xf>
    <xf numFmtId="4" fontId="155" fillId="78" borderId="50" applyNumberFormat="0" applyProtection="0">
      <alignment horizontal="left" vertical="center" indent="1"/>
    </xf>
    <xf numFmtId="4" fontId="155" fillId="78" borderId="50" applyNumberFormat="0" applyProtection="0">
      <alignment horizontal="left" vertical="center" indent="1"/>
    </xf>
    <xf numFmtId="4" fontId="156" fillId="79" borderId="48" applyNumberFormat="0" applyProtection="0">
      <alignment horizontal="right" vertical="center"/>
    </xf>
    <xf numFmtId="4" fontId="156" fillId="79" borderId="48" applyNumberFormat="0" applyProtection="0">
      <alignment horizontal="right" vertical="center"/>
    </xf>
    <xf numFmtId="0" fontId="157" fillId="5" borderId="0" applyNumberFormat="0" applyBorder="0" applyAlignment="0" applyProtection="0"/>
    <xf numFmtId="0" fontId="158" fillId="5" borderId="0" applyNumberFormat="0" applyBorder="0" applyAlignment="0" applyProtection="0"/>
    <xf numFmtId="0" fontId="159" fillId="5" borderId="0" applyNumberFormat="0" applyBorder="0" applyAlignment="0" applyProtection="0"/>
    <xf numFmtId="0" fontId="157" fillId="5" borderId="0" applyNumberFormat="0" applyBorder="0" applyAlignment="0" applyProtection="0"/>
    <xf numFmtId="0" fontId="157" fillId="5" borderId="0" applyNumberFormat="0" applyBorder="0" applyAlignment="0" applyProtection="0"/>
    <xf numFmtId="0" fontId="157" fillId="5" borderId="0" applyNumberFormat="0" applyBorder="0" applyAlignment="0" applyProtection="0"/>
    <xf numFmtId="0" fontId="157" fillId="5" borderId="0" applyNumberFormat="0" applyBorder="0" applyAlignment="0" applyProtection="0"/>
    <xf numFmtId="0" fontId="157" fillId="5" borderId="0" applyNumberFormat="0" applyBorder="0" applyAlignment="0" applyProtection="0"/>
    <xf numFmtId="0" fontId="157" fillId="5" borderId="0" applyNumberFormat="0" applyBorder="0" applyAlignment="0" applyProtection="0"/>
    <xf numFmtId="0" fontId="157" fillId="5" borderId="0" applyNumberFormat="0" applyBorder="0" applyAlignment="0" applyProtection="0"/>
    <xf numFmtId="258" fontId="160" fillId="75" borderId="51"/>
    <xf numFmtId="49" fontId="161" fillId="75" borderId="0"/>
    <xf numFmtId="49" fontId="162" fillId="74" borderId="52">
      <alignment horizontal="center" wrapText="1"/>
    </xf>
    <xf numFmtId="49" fontId="162" fillId="74" borderId="52">
      <alignment wrapText="1"/>
    </xf>
    <xf numFmtId="0" fontId="160" fillId="59" borderId="53">
      <protection locked="0"/>
    </xf>
    <xf numFmtId="0" fontId="160" fillId="59" borderId="53">
      <protection locked="0"/>
    </xf>
    <xf numFmtId="0" fontId="163" fillId="59" borderId="0"/>
    <xf numFmtId="0" fontId="162" fillId="67" borderId="52"/>
    <xf numFmtId="0" fontId="162" fillId="67" borderId="52"/>
    <xf numFmtId="0" fontId="162" fillId="73" borderId="52">
      <alignment vertical="center" wrapText="1"/>
    </xf>
    <xf numFmtId="0" fontId="142" fillId="49" borderId="0" applyNumberFormat="0" applyBorder="0" applyAlignment="0" applyProtection="0"/>
    <xf numFmtId="0" fontId="164" fillId="0" borderId="0"/>
    <xf numFmtId="0" fontId="127" fillId="39" borderId="0" applyNumberFormat="0" applyBorder="0" applyAlignment="0" applyProtection="0"/>
    <xf numFmtId="0" fontId="127" fillId="39" borderId="0" applyNumberFormat="0" applyBorder="0" applyAlignment="0" applyProtection="0"/>
    <xf numFmtId="0" fontId="83" fillId="65" borderId="45"/>
    <xf numFmtId="0" fontId="84" fillId="1" borderId="45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1" fillId="0" borderId="0"/>
    <xf numFmtId="0" fontId="4" fillId="0" borderId="0" applyNumberFormat="0" applyFill="0" applyBorder="0" applyAlignment="0" applyProtection="0"/>
    <xf numFmtId="0" fontId="4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1" fillId="0" borderId="0"/>
    <xf numFmtId="0" fontId="3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165" fillId="0" borderId="0"/>
    <xf numFmtId="0" fontId="165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Protection="0"/>
    <xf numFmtId="0" fontId="33" fillId="0" borderId="0"/>
    <xf numFmtId="0" fontId="82" fillId="0" borderId="0"/>
    <xf numFmtId="0" fontId="4" fillId="0" borderId="0"/>
    <xf numFmtId="0" fontId="31" fillId="0" borderId="0"/>
    <xf numFmtId="0" fontId="129" fillId="0" borderId="0"/>
    <xf numFmtId="0" fontId="3" fillId="0" borderId="0"/>
    <xf numFmtId="0" fontId="3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1" fillId="0" borderId="0"/>
    <xf numFmtId="0" fontId="165" fillId="0" borderId="0"/>
    <xf numFmtId="0" fontId="4" fillId="0" borderId="0"/>
    <xf numFmtId="0" fontId="4" fillId="0" borderId="0"/>
    <xf numFmtId="0" fontId="31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166" fillId="0" borderId="0"/>
    <xf numFmtId="0" fontId="3" fillId="0" borderId="0"/>
    <xf numFmtId="0" fontId="3" fillId="0" borderId="0"/>
    <xf numFmtId="0" fontId="9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7" fillId="0" borderId="0"/>
    <xf numFmtId="0" fontId="4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59" fontId="167" fillId="0" borderId="0">
      <alignment vertical="top"/>
    </xf>
    <xf numFmtId="0" fontId="168" fillId="0" borderId="0">
      <alignment vertical="top"/>
    </xf>
    <xf numFmtId="0" fontId="168" fillId="0" borderId="0">
      <alignment vertical="center"/>
    </xf>
    <xf numFmtId="0" fontId="83" fillId="0" borderId="0" applyFill="0" applyBorder="0" applyAlignment="0" applyProtection="0"/>
    <xf numFmtId="260" fontId="167" fillId="0" borderId="0">
      <alignment vertical="top"/>
    </xf>
    <xf numFmtId="261" fontId="167" fillId="0" borderId="0">
      <alignment vertical="top"/>
    </xf>
    <xf numFmtId="0" fontId="65" fillId="0" borderId="0">
      <alignment vertical="top"/>
    </xf>
    <xf numFmtId="0" fontId="169" fillId="0" borderId="0">
      <alignment horizontal="right"/>
    </xf>
    <xf numFmtId="0" fontId="48" fillId="0" borderId="0"/>
    <xf numFmtId="0" fontId="32" fillId="0" borderId="0"/>
    <xf numFmtId="240" fontId="170" fillId="4" borderId="54" applyBorder="0">
      <alignment horizontal="center" vertical="center" wrapText="1"/>
    </xf>
    <xf numFmtId="2" fontId="4" fillId="0" borderId="0" applyFill="0" applyBorder="0" applyProtection="0">
      <alignment horizontal="right"/>
    </xf>
    <xf numFmtId="2" fontId="171" fillId="81" borderId="55" applyProtection="0">
      <alignment horizontal="right"/>
    </xf>
    <xf numFmtId="2" fontId="172" fillId="82" borderId="55" applyProtection="0">
      <alignment horizontal="right"/>
    </xf>
    <xf numFmtId="14" fontId="173" fillId="83" borderId="55" applyProtection="0">
      <alignment horizontal="right"/>
    </xf>
    <xf numFmtId="14" fontId="173" fillId="83" borderId="55" applyProtection="0">
      <alignment horizontal="left"/>
    </xf>
    <xf numFmtId="0" fontId="174" fillId="84" borderId="55" applyNumberFormat="0" applyProtection="0">
      <alignment horizontal="left"/>
    </xf>
    <xf numFmtId="0" fontId="175" fillId="0" borderId="3" applyBorder="0" applyAlignment="0">
      <alignment horizontal="left"/>
    </xf>
    <xf numFmtId="247" fontId="4" fillId="0" borderId="56" applyFont="0" applyFill="0" applyAlignment="0" applyProtection="0"/>
    <xf numFmtId="3" fontId="176" fillId="65" borderId="45" applyProtection="0"/>
    <xf numFmtId="0" fontId="177" fillId="43" borderId="38" applyNumberFormat="0" applyAlignment="0" applyProtection="0"/>
    <xf numFmtId="14" fontId="178" fillId="1" borderId="1" applyBorder="0">
      <alignment horizontal="center"/>
    </xf>
    <xf numFmtId="167" fontId="7" fillId="0" borderId="0" applyFont="0">
      <alignment horizontal="center"/>
    </xf>
    <xf numFmtId="0" fontId="4" fillId="0" borderId="0"/>
    <xf numFmtId="0" fontId="4" fillId="0" borderId="0"/>
    <xf numFmtId="0" fontId="4" fillId="0" borderId="0"/>
    <xf numFmtId="0" fontId="17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3" fillId="0" borderId="57" applyBorder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12" fillId="0" borderId="42" applyNumberFormat="0" applyFill="0" applyAlignment="0" applyProtection="0"/>
    <xf numFmtId="0" fontId="115" fillId="0" borderId="43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118" fillId="0" borderId="0" applyNumberFormat="0" applyFill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7" fillId="0" borderId="2">
      <alignment horizontal="left"/>
    </xf>
    <xf numFmtId="0" fontId="4" fillId="0" borderId="58" applyNumberFormat="0" applyFont="0" applyBorder="0" applyAlignment="0" applyProtection="0"/>
    <xf numFmtId="0" fontId="4" fillId="0" borderId="58" applyNumberFormat="0" applyFont="0" applyBorder="0" applyAlignment="0" applyProtection="0"/>
    <xf numFmtId="0" fontId="181" fillId="0" borderId="39" applyNumberFormat="0" applyFill="0" applyAlignment="0" applyProtection="0"/>
    <xf numFmtId="0" fontId="181" fillId="0" borderId="39" applyNumberFormat="0" applyFill="0" applyAlignment="0" applyProtection="0"/>
    <xf numFmtId="0" fontId="181" fillId="0" borderId="39" applyNumberFormat="0" applyFill="0" applyAlignment="0" applyProtection="0"/>
    <xf numFmtId="0" fontId="4" fillId="0" borderId="58" applyNumberFormat="0" applyFont="0" applyBorder="0" applyAlignment="0" applyProtection="0"/>
    <xf numFmtId="0" fontId="4" fillId="0" borderId="58" applyNumberFormat="0" applyFont="0" applyBorder="0" applyAlignment="0" applyProtection="0"/>
    <xf numFmtId="0" fontId="4" fillId="0" borderId="58" applyNumberFormat="0" applyFont="0" applyBorder="0" applyAlignment="0" applyProtection="0"/>
    <xf numFmtId="0" fontId="181" fillId="0" borderId="39" applyNumberFormat="0" applyFill="0" applyAlignment="0" applyProtection="0"/>
    <xf numFmtId="247" fontId="4" fillId="0" borderId="59" applyFont="0" applyFill="0" applyAlignment="0" applyProtection="0"/>
    <xf numFmtId="0" fontId="181" fillId="0" borderId="39" applyNumberFormat="0" applyFill="0" applyAlignment="0" applyProtection="0"/>
    <xf numFmtId="262" fontId="81" fillId="0" borderId="0"/>
    <xf numFmtId="0" fontId="182" fillId="0" borderId="25" applyNumberFormat="0" applyFill="0" applyAlignment="0" applyProtection="0"/>
    <xf numFmtId="0" fontId="183" fillId="0" borderId="25" applyNumberFormat="0" applyFill="0" applyAlignment="0" applyProtection="0"/>
    <xf numFmtId="0" fontId="182" fillId="0" borderId="25" applyNumberFormat="0" applyFill="0" applyAlignment="0" applyProtection="0"/>
    <xf numFmtId="0" fontId="182" fillId="0" borderId="25" applyNumberFormat="0" applyFill="0" applyAlignment="0" applyProtection="0"/>
    <xf numFmtId="0" fontId="182" fillId="0" borderId="25" applyNumberFormat="0" applyFill="0" applyAlignment="0" applyProtection="0"/>
    <xf numFmtId="0" fontId="182" fillId="0" borderId="25" applyNumberFormat="0" applyFill="0" applyAlignment="0" applyProtection="0"/>
    <xf numFmtId="0" fontId="182" fillId="0" borderId="25" applyNumberFormat="0" applyFill="0" applyAlignment="0" applyProtection="0"/>
    <xf numFmtId="0" fontId="182" fillId="0" borderId="25" applyNumberFormat="0" applyFill="0" applyAlignment="0" applyProtection="0"/>
    <xf numFmtId="0" fontId="182" fillId="0" borderId="25" applyNumberFormat="0" applyFill="0" applyAlignment="0" applyProtection="0"/>
    <xf numFmtId="0" fontId="182" fillId="0" borderId="25" applyNumberFormat="0" applyFill="0" applyAlignment="0" applyProtection="0"/>
    <xf numFmtId="0" fontId="184" fillId="0" borderId="0"/>
    <xf numFmtId="0" fontId="185" fillId="0" borderId="26" applyNumberFormat="0" applyFill="0" applyAlignment="0" applyProtection="0"/>
    <xf numFmtId="0" fontId="186" fillId="0" borderId="26" applyNumberFormat="0" applyFill="0" applyAlignment="0" applyProtection="0"/>
    <xf numFmtId="0" fontId="185" fillId="0" borderId="26" applyNumberFormat="0" applyFill="0" applyAlignment="0" applyProtection="0"/>
    <xf numFmtId="0" fontId="185" fillId="0" borderId="26" applyNumberFormat="0" applyFill="0" applyAlignment="0" applyProtection="0"/>
    <xf numFmtId="0" fontId="185" fillId="0" borderId="26" applyNumberFormat="0" applyFill="0" applyAlignment="0" applyProtection="0"/>
    <xf numFmtId="0" fontId="185" fillId="0" borderId="26" applyNumberFormat="0" applyFill="0" applyAlignment="0" applyProtection="0"/>
    <xf numFmtId="0" fontId="185" fillId="0" borderId="26" applyNumberFormat="0" applyFill="0" applyAlignment="0" applyProtection="0"/>
    <xf numFmtId="0" fontId="185" fillId="0" borderId="26" applyNumberFormat="0" applyFill="0" applyAlignment="0" applyProtection="0"/>
    <xf numFmtId="0" fontId="185" fillId="0" borderId="26" applyNumberFormat="0" applyFill="0" applyAlignment="0" applyProtection="0"/>
    <xf numFmtId="0" fontId="185" fillId="0" borderId="26" applyNumberFormat="0" applyFill="0" applyAlignment="0" applyProtection="0"/>
    <xf numFmtId="0" fontId="187" fillId="0" borderId="27" applyNumberFormat="0" applyFill="0" applyAlignment="0" applyProtection="0"/>
    <xf numFmtId="0" fontId="188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27" applyNumberFormat="0" applyFill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9" fillId="0" borderId="0"/>
    <xf numFmtId="0" fontId="189" fillId="0" borderId="0"/>
    <xf numFmtId="0" fontId="165" fillId="0" borderId="0"/>
    <xf numFmtId="0" fontId="189" fillId="0" borderId="0"/>
    <xf numFmtId="0" fontId="190" fillId="0" borderId="0">
      <alignment horizontal="right"/>
    </xf>
    <xf numFmtId="0" fontId="116" fillId="0" borderId="0"/>
    <xf numFmtId="0" fontId="7" fillId="0" borderId="0" applyAlignment="0">
      <alignment horizontal="right"/>
    </xf>
    <xf numFmtId="0" fontId="10" fillId="0" borderId="0"/>
    <xf numFmtId="0" fontId="61" fillId="38" borderId="0" applyNumberFormat="0" applyBorder="0" applyAlignment="0" applyProtection="0"/>
    <xf numFmtId="0" fontId="107" fillId="39" borderId="0" applyNumberFormat="0" applyBorder="0" applyAlignment="0" applyProtection="0"/>
    <xf numFmtId="263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5" fontId="4" fillId="0" borderId="0" applyFont="0" applyFill="0" applyBorder="0" applyAlignment="0" applyProtection="0"/>
    <xf numFmtId="26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91" fillId="0" borderId="30" applyNumberFormat="0" applyFill="0" applyAlignment="0" applyProtection="0"/>
    <xf numFmtId="0" fontId="192" fillId="0" borderId="30" applyNumberFormat="0" applyFill="0" applyAlignment="0" applyProtection="0"/>
    <xf numFmtId="0" fontId="191" fillId="0" borderId="30" applyNumberFormat="0" applyFill="0" applyAlignment="0" applyProtection="0"/>
    <xf numFmtId="0" fontId="191" fillId="0" borderId="30" applyNumberFormat="0" applyFill="0" applyAlignment="0" applyProtection="0"/>
    <xf numFmtId="0" fontId="191" fillId="0" borderId="30" applyNumberFormat="0" applyFill="0" applyAlignment="0" applyProtection="0"/>
    <xf numFmtId="0" fontId="191" fillId="0" borderId="30" applyNumberFormat="0" applyFill="0" applyAlignment="0" applyProtection="0"/>
    <xf numFmtId="0" fontId="191" fillId="0" borderId="30" applyNumberFormat="0" applyFill="0" applyAlignment="0" applyProtection="0"/>
    <xf numFmtId="0" fontId="191" fillId="0" borderId="30" applyNumberFormat="0" applyFill="0" applyAlignment="0" applyProtection="0"/>
    <xf numFmtId="0" fontId="191" fillId="0" borderId="30" applyNumberFormat="0" applyFill="0" applyAlignment="0" applyProtection="0"/>
    <xf numFmtId="0" fontId="191" fillId="0" borderId="30" applyNumberFormat="0" applyFill="0" applyAlignment="0" applyProtection="0"/>
    <xf numFmtId="0" fontId="66" fillId="42" borderId="38" applyNumberFormat="0" applyAlignment="0" applyProtection="0"/>
    <xf numFmtId="0" fontId="177" fillId="43" borderId="38" applyNumberFormat="0" applyAlignment="0" applyProtection="0"/>
    <xf numFmtId="0" fontId="177" fillId="43" borderId="38" applyNumberFormat="0" applyAlignment="0" applyProtection="0"/>
    <xf numFmtId="0" fontId="128" fillId="43" borderId="47" applyNumberFormat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65" fillId="0" borderId="0" applyAlignment="0"/>
    <xf numFmtId="266" fontId="165" fillId="0" borderId="0"/>
    <xf numFmtId="267" fontId="165" fillId="0" borderId="0"/>
    <xf numFmtId="268" fontId="165" fillId="0" borderId="0"/>
    <xf numFmtId="269" fontId="165" fillId="0" borderId="0"/>
    <xf numFmtId="0" fontId="196" fillId="0" borderId="0" applyNumberFormat="0" applyFill="0" applyBorder="0" applyAlignment="0" applyProtection="0"/>
    <xf numFmtId="0" fontId="197" fillId="9" borderId="31" applyNumberFormat="0" applyAlignment="0" applyProtection="0"/>
    <xf numFmtId="0" fontId="198" fillId="9" borderId="31" applyNumberFormat="0" applyAlignment="0" applyProtection="0"/>
    <xf numFmtId="0" fontId="197" fillId="9" borderId="31" applyNumberFormat="0" applyAlignment="0" applyProtection="0"/>
    <xf numFmtId="0" fontId="197" fillId="9" borderId="31" applyNumberFormat="0" applyAlignment="0" applyProtection="0"/>
    <xf numFmtId="0" fontId="197" fillId="9" borderId="31" applyNumberFormat="0" applyAlignment="0" applyProtection="0"/>
    <xf numFmtId="0" fontId="197" fillId="9" borderId="31" applyNumberFormat="0" applyAlignment="0" applyProtection="0"/>
    <xf numFmtId="0" fontId="197" fillId="9" borderId="31" applyNumberFormat="0" applyAlignment="0" applyProtection="0"/>
    <xf numFmtId="0" fontId="197" fillId="9" borderId="31" applyNumberFormat="0" applyAlignment="0" applyProtection="0"/>
    <xf numFmtId="0" fontId="197" fillId="9" borderId="31" applyNumberFormat="0" applyAlignment="0" applyProtection="0"/>
    <xf numFmtId="0" fontId="197" fillId="9" borderId="31" applyNumberFormat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7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7" borderId="0" applyNumberFormat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4" fontId="4" fillId="0" borderId="0"/>
    <xf numFmtId="0" fontId="1" fillId="0" borderId="0"/>
  </cellStyleXfs>
  <cellXfs count="49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4" fontId="6" fillId="0" borderId="0" xfId="0" applyNumberFormat="1" applyFont="1"/>
    <xf numFmtId="164" fontId="7" fillId="0" borderId="0" xfId="0" applyNumberFormat="1" applyFont="1"/>
    <xf numFmtId="164" fontId="6" fillId="0" borderId="0" xfId="0" applyNumberFormat="1" applyFont="1"/>
    <xf numFmtId="4" fontId="5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 applyFill="1" applyAlignment="1">
      <alignment horizontal="left"/>
    </xf>
    <xf numFmtId="4" fontId="6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3" fontId="6" fillId="0" borderId="0" xfId="0" applyNumberFormat="1" applyFont="1"/>
    <xf numFmtId="3" fontId="5" fillId="0" borderId="0" xfId="0" applyNumberFormat="1" applyFont="1" applyAlignment="1">
      <alignment horizontal="left"/>
    </xf>
    <xf numFmtId="3" fontId="5" fillId="0" borderId="0" xfId="0" applyNumberFormat="1" applyFont="1"/>
    <xf numFmtId="3" fontId="5" fillId="0" borderId="0" xfId="0" applyNumberFormat="1" applyFont="1" applyBorder="1"/>
    <xf numFmtId="0" fontId="5" fillId="0" borderId="0" xfId="0" applyFont="1" applyBorder="1"/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center"/>
    </xf>
    <xf numFmtId="168" fontId="5" fillId="0" borderId="0" xfId="0" applyNumberFormat="1" applyFont="1" applyFill="1" applyAlignment="1" applyProtection="1"/>
    <xf numFmtId="168" fontId="6" fillId="0" borderId="0" xfId="0" applyNumberFormat="1" applyFont="1" applyFill="1" applyAlignment="1" applyProtection="1"/>
    <xf numFmtId="166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" fontId="5" fillId="0" borderId="0" xfId="0" applyNumberFormat="1" applyFont="1" applyFill="1" applyBorder="1" applyAlignment="1">
      <alignment horizontal="left"/>
    </xf>
    <xf numFmtId="171" fontId="5" fillId="0" borderId="0" xfId="0" applyNumberFormat="1" applyFont="1" applyFill="1" applyAlignment="1" applyProtection="1"/>
    <xf numFmtId="3" fontId="5" fillId="0" borderId="0" xfId="0" applyNumberFormat="1" applyFont="1" applyBorder="1" applyAlignment="1">
      <alignment horizontal="left"/>
    </xf>
    <xf numFmtId="166" fontId="5" fillId="0" borderId="0" xfId="0" applyNumberFormat="1" applyFont="1" applyBorder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14" fillId="0" borderId="0" xfId="0" applyNumberFormat="1" applyFont="1"/>
    <xf numFmtId="4" fontId="14" fillId="0" borderId="0" xfId="0" applyNumberFormat="1" applyFont="1" applyFill="1"/>
    <xf numFmtId="167" fontId="5" fillId="0" borderId="0" xfId="0" applyNumberFormat="1" applyFont="1" applyFill="1"/>
    <xf numFmtId="175" fontId="5" fillId="0" borderId="0" xfId="0" applyNumberFormat="1" applyFont="1" applyAlignment="1">
      <alignment horizontal="right"/>
    </xf>
    <xf numFmtId="175" fontId="5" fillId="0" borderId="0" xfId="0" applyNumberFormat="1" applyFont="1" applyBorder="1" applyAlignment="1">
      <alignment horizontal="right"/>
    </xf>
    <xf numFmtId="180" fontId="5" fillId="0" borderId="0" xfId="0" applyNumberFormat="1" applyFont="1"/>
    <xf numFmtId="179" fontId="5" fillId="0" borderId="0" xfId="0" applyNumberFormat="1" applyFont="1" applyFill="1" applyAlignment="1">
      <alignment horizontal="right"/>
    </xf>
    <xf numFmtId="1" fontId="5" fillId="0" borderId="0" xfId="0" applyNumberFormat="1" applyFont="1" applyFill="1"/>
    <xf numFmtId="1" fontId="5" fillId="0" borderId="0" xfId="0" applyNumberFormat="1" applyFont="1"/>
    <xf numFmtId="171" fontId="5" fillId="0" borderId="0" xfId="0" applyNumberFormat="1" applyFont="1" applyAlignment="1">
      <alignment horizontal="right"/>
    </xf>
    <xf numFmtId="0" fontId="5" fillId="0" borderId="0" xfId="0" applyNumberFormat="1" applyFont="1" applyFill="1" applyAlignment="1" applyProtection="1">
      <alignment horizontal="center"/>
    </xf>
    <xf numFmtId="167" fontId="5" fillId="0" borderId="0" xfId="0" applyNumberFormat="1" applyFont="1"/>
    <xf numFmtId="182" fontId="5" fillId="0" borderId="0" xfId="0" applyNumberFormat="1" applyFont="1"/>
    <xf numFmtId="180" fontId="6" fillId="0" borderId="0" xfId="0" applyNumberFormat="1" applyFont="1"/>
    <xf numFmtId="186" fontId="6" fillId="0" borderId="0" xfId="0" applyNumberFormat="1" applyFont="1"/>
    <xf numFmtId="182" fontId="5" fillId="0" borderId="0" xfId="0" applyNumberFormat="1" applyFont="1" applyAlignment="1">
      <alignment horizontal="center"/>
    </xf>
    <xf numFmtId="184" fontId="5" fillId="0" borderId="0" xfId="0" applyNumberFormat="1" applyFont="1" applyFill="1"/>
    <xf numFmtId="0" fontId="6" fillId="0" borderId="0" xfId="0" applyFont="1" applyAlignment="1">
      <alignment horizontal="left"/>
    </xf>
    <xf numFmtId="167" fontId="5" fillId="0" borderId="0" xfId="0" applyNumberFormat="1" applyFont="1" applyAlignment="1">
      <alignment horizontal="center"/>
    </xf>
    <xf numFmtId="184" fontId="5" fillId="0" borderId="0" xfId="0" applyNumberFormat="1" applyFont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4" fillId="0" borderId="0" xfId="0" applyFont="1"/>
    <xf numFmtId="179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181" fontId="5" fillId="0" borderId="0" xfId="0" applyNumberFormat="1" applyFont="1"/>
    <xf numFmtId="181" fontId="6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4" applyFont="1"/>
    <xf numFmtId="167" fontId="14" fillId="0" borderId="0" xfId="0" applyNumberFormat="1" applyFont="1" applyFill="1"/>
    <xf numFmtId="0" fontId="20" fillId="0" borderId="0" xfId="3" applyFont="1"/>
    <xf numFmtId="4" fontId="21" fillId="0" borderId="0" xfId="0" applyNumberFormat="1" applyFont="1" applyAlignment="1">
      <alignment horizontal="left"/>
    </xf>
    <xf numFmtId="164" fontId="21" fillId="0" borderId="0" xfId="0" applyNumberFormat="1" applyFont="1"/>
    <xf numFmtId="164" fontId="25" fillId="0" borderId="0" xfId="0" applyNumberFormat="1" applyFont="1"/>
    <xf numFmtId="4" fontId="21" fillId="0" borderId="0" xfId="0" applyNumberFormat="1" applyFont="1"/>
    <xf numFmtId="4" fontId="26" fillId="0" borderId="0" xfId="0" applyNumberFormat="1" applyFont="1" applyAlignment="1">
      <alignment horizontal="left"/>
    </xf>
    <xf numFmtId="164" fontId="26" fillId="0" borderId="0" xfId="0" applyNumberFormat="1" applyFont="1"/>
    <xf numFmtId="4" fontId="25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168" fontId="5" fillId="0" borderId="0" xfId="0" applyNumberFormat="1" applyFont="1" applyFill="1" applyAlignment="1" applyProtection="1">
      <alignment horizontal="center"/>
    </xf>
    <xf numFmtId="0" fontId="30" fillId="0" borderId="0" xfId="0" applyFont="1"/>
    <xf numFmtId="164" fontId="31" fillId="0" borderId="0" xfId="9" applyNumberFormat="1"/>
    <xf numFmtId="164" fontId="31" fillId="0" borderId="0" xfId="8" applyNumberFormat="1" applyFont="1" applyFill="1"/>
    <xf numFmtId="168" fontId="6" fillId="0" borderId="0" xfId="0" applyNumberFormat="1" applyFont="1" applyFill="1" applyAlignment="1" applyProtection="1">
      <alignment horizontal="center"/>
    </xf>
    <xf numFmtId="3" fontId="5" fillId="0" borderId="0" xfId="0" applyNumberFormat="1" applyFont="1" applyAlignment="1">
      <alignment horizontal="right"/>
    </xf>
    <xf numFmtId="181" fontId="5" fillId="0" borderId="0" xfId="0" applyNumberFormat="1" applyFont="1" applyFill="1"/>
    <xf numFmtId="4" fontId="30" fillId="0" borderId="0" xfId="0" applyNumberFormat="1" applyFont="1" applyFill="1"/>
    <xf numFmtId="179" fontId="5" fillId="0" borderId="0" xfId="0" applyNumberFormat="1" applyFont="1" applyFill="1" applyAlignment="1"/>
    <xf numFmtId="0" fontId="5" fillId="0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164" fontId="5" fillId="0" borderId="4" xfId="0" applyNumberFormat="1" applyFont="1" applyBorder="1"/>
    <xf numFmtId="0" fontId="5" fillId="0" borderId="4" xfId="0" applyFont="1" applyBorder="1"/>
    <xf numFmtId="0" fontId="14" fillId="0" borderId="4" xfId="0" applyFont="1" applyBorder="1"/>
    <xf numFmtId="0" fontId="6" fillId="2" borderId="0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175" fontId="5" fillId="3" borderId="0" xfId="0" applyNumberFormat="1" applyFont="1" applyFill="1" applyAlignment="1">
      <alignment horizontal="right"/>
    </xf>
    <xf numFmtId="179" fontId="5" fillId="3" borderId="0" xfId="0" applyNumberFormat="1" applyFont="1" applyFill="1" applyAlignment="1"/>
    <xf numFmtId="179" fontId="5" fillId="3" borderId="0" xfId="0" applyNumberFormat="1" applyFont="1" applyFill="1" applyAlignment="1">
      <alignment horizontal="right"/>
    </xf>
    <xf numFmtId="171" fontId="5" fillId="3" borderId="0" xfId="0" applyNumberFormat="1" applyFont="1" applyFill="1" applyAlignment="1">
      <alignment horizontal="right"/>
    </xf>
    <xf numFmtId="175" fontId="5" fillId="3" borderId="0" xfId="0" applyNumberFormat="1" applyFont="1" applyFill="1" applyAlignment="1">
      <alignment horizontal="center"/>
    </xf>
    <xf numFmtId="179" fontId="5" fillId="3" borderId="0" xfId="0" applyNumberFormat="1" applyFont="1" applyFill="1" applyAlignment="1">
      <alignment horizontal="center"/>
    </xf>
    <xf numFmtId="179" fontId="5" fillId="3" borderId="0" xfId="0" applyNumberFormat="1" applyFont="1" applyFill="1" applyBorder="1" applyAlignment="1">
      <alignment horizontal="right"/>
    </xf>
    <xf numFmtId="175" fontId="5" fillId="3" borderId="0" xfId="0" applyNumberFormat="1" applyFont="1" applyFill="1" applyBorder="1" applyAlignment="1">
      <alignment horizontal="right"/>
    </xf>
    <xf numFmtId="175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/>
    <xf numFmtId="164" fontId="5" fillId="3" borderId="0" xfId="0" applyNumberFormat="1" applyFont="1" applyFill="1"/>
    <xf numFmtId="180" fontId="5" fillId="3" borderId="0" xfId="0" applyNumberFormat="1" applyFont="1" applyFill="1"/>
    <xf numFmtId="0" fontId="5" fillId="3" borderId="4" xfId="0" applyFont="1" applyFill="1" applyBorder="1" applyAlignment="1">
      <alignment horizontal="left"/>
    </xf>
    <xf numFmtId="164" fontId="5" fillId="3" borderId="4" xfId="0" applyNumberFormat="1" applyFont="1" applyFill="1" applyBorder="1"/>
    <xf numFmtId="180" fontId="5" fillId="3" borderId="4" xfId="0" applyNumberFormat="1" applyFont="1" applyFill="1" applyBorder="1"/>
    <xf numFmtId="173" fontId="5" fillId="3" borderId="0" xfId="0" applyNumberFormat="1" applyFont="1" applyFill="1"/>
    <xf numFmtId="173" fontId="6" fillId="3" borderId="0" xfId="0" applyNumberFormat="1" applyFont="1" applyFill="1"/>
    <xf numFmtId="0" fontId="6" fillId="3" borderId="0" xfId="0" applyFont="1" applyFill="1" applyAlignment="1">
      <alignment horizontal="left"/>
    </xf>
    <xf numFmtId="184" fontId="6" fillId="3" borderId="0" xfId="0" applyNumberFormat="1" applyFont="1" applyFill="1"/>
    <xf numFmtId="184" fontId="5" fillId="3" borderId="0" xfId="0" applyNumberFormat="1" applyFont="1" applyFill="1"/>
    <xf numFmtId="172" fontId="5" fillId="3" borderId="0" xfId="0" applyNumberFormat="1" applyFont="1" applyFill="1"/>
    <xf numFmtId="174" fontId="5" fillId="3" borderId="0" xfId="0" applyNumberFormat="1" applyFont="1" applyFill="1" applyAlignment="1">
      <alignment horizontal="right"/>
    </xf>
    <xf numFmtId="174" fontId="6" fillId="3" borderId="0" xfId="0" applyNumberFormat="1" applyFont="1" applyFill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2" borderId="6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9" fontId="5" fillId="3" borderId="0" xfId="0" applyNumberFormat="1" applyFont="1" applyFill="1" applyAlignment="1">
      <alignment horizontal="left" wrapText="1"/>
    </xf>
    <xf numFmtId="3" fontId="5" fillId="3" borderId="0" xfId="0" applyNumberFormat="1" applyFont="1" applyFill="1"/>
    <xf numFmtId="166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left"/>
    </xf>
    <xf numFmtId="166" fontId="5" fillId="3" borderId="0" xfId="0" applyNumberFormat="1" applyFont="1" applyFill="1"/>
    <xf numFmtId="1" fontId="5" fillId="3" borderId="0" xfId="0" applyNumberFormat="1" applyFont="1" applyFill="1" applyBorder="1" applyAlignment="1">
      <alignment horizontal="left"/>
    </xf>
    <xf numFmtId="166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/>
    <xf numFmtId="3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" fontId="5" fillId="3" borderId="4" xfId="0" applyNumberFormat="1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3" fontId="5" fillId="0" borderId="4" xfId="0" applyNumberFormat="1" applyFont="1" applyBorder="1"/>
    <xf numFmtId="1" fontId="5" fillId="0" borderId="8" xfId="0" applyNumberFormat="1" applyFont="1" applyFill="1" applyBorder="1" applyAlignment="1">
      <alignment horizontal="left"/>
    </xf>
    <xf numFmtId="1" fontId="5" fillId="0" borderId="9" xfId="0" applyNumberFormat="1" applyFont="1" applyFill="1" applyBorder="1" applyAlignment="1">
      <alignment horizontal="left"/>
    </xf>
    <xf numFmtId="166" fontId="5" fillId="0" borderId="9" xfId="0" applyNumberFormat="1" applyFont="1" applyBorder="1" applyAlignment="1">
      <alignment horizontal="center"/>
    </xf>
    <xf numFmtId="3" fontId="5" fillId="0" borderId="9" xfId="0" applyNumberFormat="1" applyFont="1" applyBorder="1"/>
    <xf numFmtId="164" fontId="5" fillId="0" borderId="9" xfId="0" applyNumberFormat="1" applyFont="1" applyBorder="1"/>
    <xf numFmtId="166" fontId="5" fillId="0" borderId="9" xfId="0" applyNumberFormat="1" applyFont="1" applyBorder="1"/>
    <xf numFmtId="168" fontId="5" fillId="0" borderId="8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168" fontId="6" fillId="0" borderId="8" xfId="0" applyNumberFormat="1" applyFont="1" applyFill="1" applyBorder="1" applyAlignment="1" applyProtection="1"/>
    <xf numFmtId="171" fontId="5" fillId="0" borderId="8" xfId="0" applyNumberFormat="1" applyFont="1" applyFill="1" applyBorder="1" applyAlignment="1" applyProtection="1"/>
    <xf numFmtId="0" fontId="6" fillId="2" borderId="4" xfId="0" applyFont="1" applyFill="1" applyBorder="1" applyAlignment="1">
      <alignment horizontal="left"/>
    </xf>
    <xf numFmtId="173" fontId="5" fillId="3" borderId="0" xfId="0" applyNumberFormat="1" applyFont="1" applyFill="1" applyAlignment="1">
      <alignment horizontal="center"/>
    </xf>
    <xf numFmtId="4" fontId="5" fillId="0" borderId="4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64" fontId="7" fillId="2" borderId="0" xfId="0" applyNumberFormat="1" applyFont="1" applyFill="1" applyBorder="1"/>
    <xf numFmtId="0" fontId="5" fillId="2" borderId="4" xfId="0" applyFont="1" applyFill="1" applyBorder="1" applyAlignment="1">
      <alignment horizontal="center" wrapText="1"/>
    </xf>
    <xf numFmtId="164" fontId="5" fillId="2" borderId="4" xfId="0" applyNumberFormat="1" applyFont="1" applyFill="1" applyBorder="1" applyAlignment="1" applyProtection="1">
      <alignment horizontal="center" wrapText="1"/>
    </xf>
    <xf numFmtId="164" fontId="6" fillId="2" borderId="4" xfId="0" applyNumberFormat="1" applyFont="1" applyFill="1" applyBorder="1" applyAlignment="1" applyProtection="1">
      <alignment horizontal="center" wrapText="1"/>
    </xf>
    <xf numFmtId="164" fontId="5" fillId="2" borderId="4" xfId="0" applyNumberFormat="1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 wrapText="1"/>
    </xf>
    <xf numFmtId="181" fontId="5" fillId="3" borderId="0" xfId="0" applyNumberFormat="1" applyFont="1" applyFill="1"/>
    <xf numFmtId="181" fontId="6" fillId="3" borderId="0" xfId="0" applyNumberFormat="1" applyFont="1" applyFill="1"/>
    <xf numFmtId="1" fontId="5" fillId="0" borderId="4" xfId="0" applyNumberFormat="1" applyFont="1" applyFill="1" applyBorder="1" applyAlignment="1">
      <alignment horizontal="left"/>
    </xf>
    <xf numFmtId="3" fontId="6" fillId="0" borderId="4" xfId="0" applyNumberFormat="1" applyFont="1" applyBorder="1"/>
    <xf numFmtId="164" fontId="6" fillId="2" borderId="11" xfId="0" applyNumberFormat="1" applyFont="1" applyFill="1" applyBorder="1" applyAlignment="1" applyProtection="1">
      <alignment horizontal="center" wrapText="1"/>
    </xf>
    <xf numFmtId="164" fontId="5" fillId="2" borderId="13" xfId="0" applyNumberFormat="1" applyFont="1" applyFill="1" applyBorder="1" applyAlignment="1" applyProtection="1">
      <alignment horizontal="center" wrapText="1"/>
    </xf>
    <xf numFmtId="0" fontId="6" fillId="2" borderId="12" xfId="0" applyFont="1" applyFill="1" applyBorder="1" applyAlignment="1">
      <alignment horizontal="center"/>
    </xf>
    <xf numFmtId="164" fontId="6" fillId="2" borderId="0" xfId="0" applyNumberFormat="1" applyFont="1" applyFill="1" applyBorder="1"/>
    <xf numFmtId="4" fontId="6" fillId="2" borderId="0" xfId="0" applyNumberFormat="1" applyFont="1" applyFill="1" applyBorder="1" applyAlignment="1">
      <alignment horizontal="left"/>
    </xf>
    <xf numFmtId="4" fontId="5" fillId="2" borderId="8" xfId="0" applyNumberFormat="1" applyFont="1" applyFill="1" applyBorder="1" applyAlignment="1">
      <alignment horizontal="left"/>
    </xf>
    <xf numFmtId="164" fontId="7" fillId="2" borderId="8" xfId="0" applyNumberFormat="1" applyFont="1" applyFill="1" applyBorder="1"/>
    <xf numFmtId="164" fontId="5" fillId="2" borderId="8" xfId="0" applyNumberFormat="1" applyFont="1" applyFill="1" applyBorder="1"/>
    <xf numFmtId="164" fontId="6" fillId="2" borderId="8" xfId="0" applyNumberFormat="1" applyFont="1" applyFill="1" applyBorder="1"/>
    <xf numFmtId="4" fontId="6" fillId="0" borderId="4" xfId="0" applyNumberFormat="1" applyFont="1" applyBorder="1" applyAlignment="1">
      <alignment horizontal="left"/>
    </xf>
    <xf numFmtId="164" fontId="6" fillId="0" borderId="4" xfId="0" applyNumberFormat="1" applyFont="1" applyBorder="1"/>
    <xf numFmtId="164" fontId="6" fillId="2" borderId="4" xfId="0" applyNumberFormat="1" applyFont="1" applyFill="1" applyBorder="1" applyAlignment="1">
      <alignment horizontal="center" wrapText="1"/>
    </xf>
    <xf numFmtId="164" fontId="6" fillId="2" borderId="17" xfId="0" applyNumberFormat="1" applyFont="1" applyFill="1" applyBorder="1"/>
    <xf numFmtId="164" fontId="6" fillId="2" borderId="15" xfId="0" applyNumberFormat="1" applyFont="1" applyFill="1" applyBorder="1"/>
    <xf numFmtId="164" fontId="6" fillId="2" borderId="11" xfId="0" applyNumberFormat="1" applyFont="1" applyFill="1" applyBorder="1" applyAlignment="1">
      <alignment horizontal="center" wrapText="1"/>
    </xf>
    <xf numFmtId="164" fontId="6" fillId="2" borderId="18" xfId="0" applyNumberFormat="1" applyFont="1" applyFill="1" applyBorder="1"/>
    <xf numFmtId="164" fontId="7" fillId="2" borderId="19" xfId="0" applyNumberFormat="1" applyFont="1" applyFill="1" applyBorder="1"/>
    <xf numFmtId="164" fontId="7" fillId="2" borderId="20" xfId="0" applyNumberFormat="1" applyFont="1" applyFill="1" applyBorder="1"/>
    <xf numFmtId="164" fontId="5" fillId="2" borderId="20" xfId="0" applyNumberFormat="1" applyFont="1" applyFill="1" applyBorder="1"/>
    <xf numFmtId="164" fontId="6" fillId="2" borderId="20" xfId="0" applyNumberFormat="1" applyFont="1" applyFill="1" applyBorder="1"/>
    <xf numFmtId="164" fontId="7" fillId="2" borderId="21" xfId="0" applyNumberFormat="1" applyFont="1" applyFill="1" applyBorder="1"/>
    <xf numFmtId="164" fontId="7" fillId="2" borderId="14" xfId="0" applyNumberFormat="1" applyFont="1" applyFill="1" applyBorder="1" applyAlignment="1">
      <alignment horizontal="center" wrapText="1"/>
    </xf>
    <xf numFmtId="164" fontId="5" fillId="2" borderId="13" xfId="0" applyNumberFormat="1" applyFont="1" applyFill="1" applyBorder="1" applyAlignment="1">
      <alignment horizontal="center" wrapText="1"/>
    </xf>
    <xf numFmtId="168" fontId="5" fillId="3" borderId="0" xfId="0" applyNumberFormat="1" applyFont="1" applyFill="1" applyAlignment="1" applyProtection="1"/>
    <xf numFmtId="168" fontId="6" fillId="3" borderId="0" xfId="0" applyNumberFormat="1" applyFont="1" applyFill="1" applyAlignment="1" applyProtection="1"/>
    <xf numFmtId="3" fontId="5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171" fontId="5" fillId="3" borderId="0" xfId="0" applyNumberFormat="1" applyFont="1" applyFill="1" applyAlignment="1" applyProtection="1"/>
    <xf numFmtId="0" fontId="5" fillId="3" borderId="0" xfId="0" applyNumberFormat="1" applyFont="1" applyFill="1" applyAlignment="1" applyProtection="1">
      <alignment horizontal="center"/>
    </xf>
    <xf numFmtId="168" fontId="5" fillId="3" borderId="0" xfId="0" applyNumberFormat="1" applyFont="1" applyFill="1" applyAlignment="1" applyProtection="1">
      <alignment horizontal="center"/>
    </xf>
    <xf numFmtId="168" fontId="6" fillId="3" borderId="0" xfId="0" applyNumberFormat="1" applyFont="1" applyFill="1" applyAlignment="1" applyProtection="1">
      <alignment horizontal="center"/>
    </xf>
    <xf numFmtId="168" fontId="5" fillId="0" borderId="4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/>
    </xf>
    <xf numFmtId="168" fontId="6" fillId="0" borderId="4" xfId="0" applyNumberFormat="1" applyFont="1" applyFill="1" applyBorder="1" applyAlignment="1" applyProtection="1"/>
    <xf numFmtId="168" fontId="5" fillId="0" borderId="4" xfId="0" applyNumberFormat="1" applyFont="1" applyFill="1" applyBorder="1" applyAlignment="1" applyProtection="1">
      <alignment horizontal="center"/>
    </xf>
    <xf numFmtId="168" fontId="6" fillId="0" borderId="4" xfId="0" applyNumberFormat="1" applyFont="1" applyFill="1" applyBorder="1" applyAlignment="1" applyProtection="1">
      <alignment horizontal="center"/>
    </xf>
    <xf numFmtId="3" fontId="5" fillId="0" borderId="4" xfId="0" applyNumberFormat="1" applyFont="1" applyFill="1" applyBorder="1" applyAlignment="1">
      <alignment horizontal="center"/>
    </xf>
    <xf numFmtId="171" fontId="5" fillId="0" borderId="4" xfId="0" applyNumberFormat="1" applyFont="1" applyFill="1" applyBorder="1" applyAlignment="1" applyProtection="1"/>
    <xf numFmtId="182" fontId="5" fillId="3" borderId="0" xfId="0" applyNumberFormat="1" applyFont="1" applyFill="1"/>
    <xf numFmtId="182" fontId="5" fillId="3" borderId="0" xfId="0" applyNumberFormat="1" applyFont="1" applyFill="1" applyAlignment="1">
      <alignment horizontal="center"/>
    </xf>
    <xf numFmtId="180" fontId="6" fillId="3" borderId="0" xfId="0" applyNumberFormat="1" applyFont="1" applyFill="1"/>
    <xf numFmtId="186" fontId="6" fillId="3" borderId="0" xfId="0" applyNumberFormat="1" applyFont="1" applyFill="1"/>
    <xf numFmtId="165" fontId="5" fillId="3" borderId="0" xfId="0" applyNumberFormat="1" applyFont="1" applyFill="1" applyAlignment="1">
      <alignment horizontal="center"/>
    </xf>
    <xf numFmtId="182" fontId="5" fillId="3" borderId="4" xfId="0" applyNumberFormat="1" applyFont="1" applyFill="1" applyBorder="1"/>
    <xf numFmtId="165" fontId="5" fillId="3" borderId="4" xfId="0" applyNumberFormat="1" applyFont="1" applyFill="1" applyBorder="1" applyAlignment="1">
      <alignment horizontal="center"/>
    </xf>
    <xf numFmtId="180" fontId="6" fillId="3" borderId="4" xfId="0" applyNumberFormat="1" applyFont="1" applyFill="1" applyBorder="1"/>
    <xf numFmtId="182" fontId="5" fillId="3" borderId="4" xfId="0" applyNumberFormat="1" applyFont="1" applyFill="1" applyBorder="1" applyAlignment="1">
      <alignment horizontal="center"/>
    </xf>
    <xf numFmtId="164" fontId="6" fillId="2" borderId="24" xfId="0" applyNumberFormat="1" applyFont="1" applyFill="1" applyBorder="1"/>
    <xf numFmtId="164" fontId="5" fillId="2" borderId="21" xfId="0" applyNumberFormat="1" applyFont="1" applyFill="1" applyBorder="1"/>
    <xf numFmtId="164" fontId="5" fillId="2" borderId="14" xfId="0" applyNumberFormat="1" applyFont="1" applyFill="1" applyBorder="1" applyAlignment="1" applyProtection="1">
      <alignment horizontal="center" wrapText="1"/>
    </xf>
    <xf numFmtId="164" fontId="5" fillId="0" borderId="0" xfId="0" applyNumberFormat="1" applyFont="1" applyBorder="1"/>
    <xf numFmtId="0" fontId="39" fillId="0" borderId="0" xfId="11" applyFont="1"/>
    <xf numFmtId="0" fontId="199" fillId="0" borderId="0" xfId="3" applyFont="1" applyBorder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/>
    <xf numFmtId="0" fontId="21" fillId="0" borderId="0" xfId="3" applyFont="1"/>
    <xf numFmtId="0" fontId="21" fillId="0" borderId="0" xfId="4" applyFont="1"/>
    <xf numFmtId="0" fontId="6" fillId="0" borderId="4" xfId="0" applyFont="1" applyFill="1" applyBorder="1"/>
    <xf numFmtId="169" fontId="6" fillId="2" borderId="0" xfId="1" applyFont="1" applyFill="1" applyBorder="1"/>
    <xf numFmtId="169" fontId="6" fillId="2" borderId="4" xfId="1" applyFont="1" applyFill="1" applyBorder="1" applyAlignment="1">
      <alignment horizontal="left"/>
    </xf>
    <xf numFmtId="169" fontId="6" fillId="2" borderId="4" xfId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left"/>
    </xf>
    <xf numFmtId="171" fontId="5" fillId="0" borderId="0" xfId="1" applyNumberFormat="1" applyFont="1" applyFill="1" applyBorder="1" applyAlignment="1" applyProtection="1">
      <alignment horizontal="right"/>
      <protection locked="0"/>
    </xf>
    <xf numFmtId="176" fontId="5" fillId="0" borderId="0" xfId="1" applyNumberFormat="1" applyFont="1" applyFill="1" applyBorder="1" applyAlignment="1">
      <alignment horizontal="right"/>
    </xf>
    <xf numFmtId="175" fontId="5" fillId="0" borderId="0" xfId="1" applyNumberFormat="1" applyFont="1" applyFill="1" applyBorder="1" applyAlignment="1">
      <alignment horizontal="right"/>
    </xf>
    <xf numFmtId="183" fontId="5" fillId="0" borderId="0" xfId="1" applyNumberFormat="1" applyFont="1" applyFill="1" applyBorder="1" applyAlignment="1">
      <alignment horizontal="right"/>
    </xf>
    <xf numFmtId="1" fontId="5" fillId="3" borderId="0" xfId="1" applyNumberFormat="1" applyFont="1" applyFill="1" applyBorder="1" applyAlignment="1">
      <alignment horizontal="left"/>
    </xf>
    <xf numFmtId="171" fontId="5" fillId="3" borderId="0" xfId="1" applyNumberFormat="1" applyFont="1" applyFill="1" applyBorder="1" applyAlignment="1" applyProtection="1">
      <alignment horizontal="right"/>
      <protection locked="0"/>
    </xf>
    <xf numFmtId="176" fontId="5" fillId="3" borderId="0" xfId="1" applyNumberFormat="1" applyFont="1" applyFill="1" applyBorder="1" applyAlignment="1">
      <alignment horizontal="right"/>
    </xf>
    <xf numFmtId="175" fontId="5" fillId="3" borderId="0" xfId="1" applyNumberFormat="1" applyFont="1" applyFill="1" applyBorder="1" applyAlignment="1">
      <alignment horizontal="right"/>
    </xf>
    <xf numFmtId="183" fontId="5" fillId="3" borderId="0" xfId="1" applyNumberFormat="1" applyFont="1" applyFill="1" applyBorder="1" applyAlignment="1">
      <alignment horizontal="right"/>
    </xf>
    <xf numFmtId="0" fontId="30" fillId="0" borderId="0" xfId="0" applyFont="1" applyFill="1"/>
    <xf numFmtId="168" fontId="5" fillId="0" borderId="0" xfId="1" applyNumberFormat="1" applyFont="1" applyFill="1" applyBorder="1" applyAlignment="1">
      <alignment horizontal="right"/>
    </xf>
    <xf numFmtId="173" fontId="5" fillId="0" borderId="0" xfId="1" applyNumberFormat="1" applyFont="1" applyFill="1" applyBorder="1" applyAlignment="1">
      <alignment horizontal="right"/>
    </xf>
    <xf numFmtId="168" fontId="5" fillId="3" borderId="0" xfId="1" applyNumberFormat="1" applyFont="1" applyFill="1" applyBorder="1" applyAlignment="1">
      <alignment horizontal="right"/>
    </xf>
    <xf numFmtId="173" fontId="5" fillId="3" borderId="0" xfId="1" applyNumberFormat="1" applyFont="1" applyFill="1" applyBorder="1" applyAlignment="1">
      <alignment horizontal="right"/>
    </xf>
    <xf numFmtId="169" fontId="5" fillId="2" borderId="0" xfId="1" applyFont="1" applyFill="1" applyBorder="1"/>
    <xf numFmtId="185" fontId="5" fillId="0" borderId="0" xfId="1" applyNumberFormat="1" applyFont="1" applyFill="1" applyBorder="1" applyAlignment="1" applyProtection="1">
      <alignment horizontal="right"/>
      <protection locked="0"/>
    </xf>
    <xf numFmtId="178" fontId="5" fillId="0" borderId="60" xfId="1" applyNumberFormat="1" applyFont="1" applyFill="1" applyBorder="1" applyAlignment="1" applyProtection="1">
      <alignment horizontal="right"/>
      <protection locked="0"/>
    </xf>
    <xf numFmtId="185" fontId="5" fillId="0" borderId="0" xfId="1" applyNumberFormat="1" applyFont="1" applyFill="1" applyBorder="1" applyAlignment="1" applyProtection="1">
      <alignment horizontal="center"/>
      <protection locked="0"/>
    </xf>
    <xf numFmtId="185" fontId="5" fillId="3" borderId="0" xfId="1" applyNumberFormat="1" applyFont="1" applyFill="1" applyBorder="1" applyAlignment="1" applyProtection="1">
      <alignment horizontal="right"/>
      <protection locked="0"/>
    </xf>
    <xf numFmtId="178" fontId="5" fillId="3" borderId="7" xfId="1" applyNumberFormat="1" applyFont="1" applyFill="1" applyBorder="1" applyAlignment="1" applyProtection="1">
      <alignment horizontal="right"/>
      <protection locked="0"/>
    </xf>
    <xf numFmtId="185" fontId="5" fillId="3" borderId="0" xfId="1" applyNumberFormat="1" applyFont="1" applyFill="1" applyBorder="1" applyAlignment="1" applyProtection="1">
      <alignment horizontal="center"/>
      <protection locked="0"/>
    </xf>
    <xf numFmtId="178" fontId="5" fillId="0" borderId="7" xfId="1" applyNumberFormat="1" applyFont="1" applyFill="1" applyBorder="1" applyAlignment="1" applyProtection="1">
      <alignment horizontal="right"/>
      <protection locked="0"/>
    </xf>
    <xf numFmtId="169" fontId="6" fillId="2" borderId="5" xfId="1" applyFont="1" applyFill="1" applyBorder="1"/>
    <xf numFmtId="170" fontId="5" fillId="0" borderId="0" xfId="1" applyNumberFormat="1" applyFont="1" applyFill="1" applyBorder="1" applyAlignment="1" applyProtection="1"/>
    <xf numFmtId="177" fontId="5" fillId="0" borderId="0" xfId="1" applyNumberFormat="1" applyFont="1" applyFill="1" applyBorder="1" applyAlignment="1">
      <alignment horizontal="right"/>
    </xf>
    <xf numFmtId="173" fontId="5" fillId="3" borderId="0" xfId="1" applyNumberFormat="1" applyFont="1" applyFill="1" applyBorder="1" applyAlignment="1" applyProtection="1">
      <alignment horizontal="center"/>
      <protection locked="0"/>
    </xf>
    <xf numFmtId="177" fontId="30" fillId="0" borderId="0" xfId="1" applyNumberFormat="1" applyFont="1" applyFill="1" applyBorder="1" applyAlignment="1">
      <alignment horizontal="right"/>
    </xf>
    <xf numFmtId="171" fontId="5" fillId="0" borderId="0" xfId="1" applyNumberFormat="1" applyFont="1" applyFill="1" applyBorder="1" applyAlignment="1" applyProtection="1">
      <alignment horizontal="center"/>
      <protection locked="0"/>
    </xf>
    <xf numFmtId="176" fontId="5" fillId="0" borderId="0" xfId="1" applyNumberFormat="1" applyFont="1" applyFill="1" applyBorder="1" applyAlignment="1">
      <alignment horizontal="center"/>
    </xf>
    <xf numFmtId="169" fontId="5" fillId="0" borderId="0" xfId="1" applyFont="1" applyFill="1" applyBorder="1" applyAlignment="1">
      <alignment horizontal="left"/>
    </xf>
    <xf numFmtId="169" fontId="5" fillId="0" borderId="4" xfId="1" applyFont="1" applyFill="1" applyBorder="1" applyAlignment="1">
      <alignment horizontal="left"/>
    </xf>
    <xf numFmtId="1" fontId="5" fillId="3" borderId="8" xfId="1" applyNumberFormat="1" applyFont="1" applyFill="1" applyBorder="1" applyAlignment="1">
      <alignment horizontal="left"/>
    </xf>
    <xf numFmtId="171" fontId="5" fillId="3" borderId="8" xfId="1" applyNumberFormat="1" applyFont="1" applyFill="1" applyBorder="1" applyAlignment="1" applyProtection="1">
      <alignment horizontal="right"/>
      <protection locked="0"/>
    </xf>
    <xf numFmtId="176" fontId="5" fillId="3" borderId="8" xfId="1" applyNumberFormat="1" applyFont="1" applyFill="1" applyBorder="1" applyAlignment="1">
      <alignment horizontal="right"/>
    </xf>
    <xf numFmtId="175" fontId="5" fillId="3" borderId="8" xfId="1" applyNumberFormat="1" applyFont="1" applyFill="1" applyBorder="1" applyAlignment="1">
      <alignment horizontal="right"/>
    </xf>
    <xf numFmtId="183" fontId="5" fillId="3" borderId="8" xfId="1" applyNumberFormat="1" applyFont="1" applyFill="1" applyBorder="1" applyAlignment="1">
      <alignment horizontal="right"/>
    </xf>
    <xf numFmtId="1" fontId="5" fillId="3" borderId="4" xfId="1" applyNumberFormat="1" applyFont="1" applyFill="1" applyBorder="1" applyAlignment="1">
      <alignment horizontal="left"/>
    </xf>
    <xf numFmtId="171" fontId="5" fillId="3" borderId="4" xfId="1" applyNumberFormat="1" applyFont="1" applyFill="1" applyBorder="1" applyAlignment="1" applyProtection="1">
      <alignment horizontal="right"/>
      <protection locked="0"/>
    </xf>
    <xf numFmtId="176" fontId="5" fillId="3" borderId="4" xfId="1" applyNumberFormat="1" applyFont="1" applyFill="1" applyBorder="1" applyAlignment="1">
      <alignment horizontal="right"/>
    </xf>
    <xf numFmtId="171" fontId="5" fillId="3" borderId="4" xfId="1" applyNumberFormat="1" applyFont="1" applyFill="1" applyBorder="1" applyAlignment="1" applyProtection="1">
      <alignment horizontal="center"/>
      <protection locked="0"/>
    </xf>
    <xf numFmtId="176" fontId="5" fillId="3" borderId="4" xfId="1" applyNumberFormat="1" applyFont="1" applyFill="1" applyBorder="1" applyAlignment="1">
      <alignment horizontal="center"/>
    </xf>
    <xf numFmtId="181" fontId="5" fillId="0" borderId="0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 applyProtection="1">
      <alignment horizontal="right"/>
    </xf>
    <xf numFmtId="169" fontId="5" fillId="0" borderId="0" xfId="1" applyFont="1" applyFill="1" applyBorder="1" applyAlignment="1">
      <alignment horizontal="center"/>
    </xf>
    <xf numFmtId="169" fontId="30" fillId="0" borderId="4" xfId="1" applyFont="1" applyFill="1" applyBorder="1" applyAlignment="1">
      <alignment horizontal="left"/>
    </xf>
    <xf numFmtId="0" fontId="30" fillId="0" borderId="4" xfId="0" applyFont="1" applyFill="1" applyBorder="1"/>
    <xf numFmtId="168" fontId="5" fillId="3" borderId="8" xfId="1" applyNumberFormat="1" applyFont="1" applyFill="1" applyBorder="1" applyAlignment="1">
      <alignment horizontal="right"/>
    </xf>
    <xf numFmtId="173" fontId="5" fillId="3" borderId="8" xfId="1" applyNumberFormat="1" applyFont="1" applyFill="1" applyBorder="1" applyAlignment="1">
      <alignment horizontal="right"/>
    </xf>
    <xf numFmtId="173" fontId="5" fillId="3" borderId="4" xfId="1" applyNumberFormat="1" applyFont="1" applyFill="1" applyBorder="1" applyAlignment="1">
      <alignment horizontal="right"/>
    </xf>
    <xf numFmtId="168" fontId="5" fillId="3" borderId="4" xfId="1" applyNumberFormat="1" applyFont="1" applyFill="1" applyBorder="1" applyAlignment="1">
      <alignment horizontal="right"/>
    </xf>
    <xf numFmtId="0" fontId="5" fillId="0" borderId="0" xfId="0" applyFont="1" applyFill="1" applyBorder="1"/>
    <xf numFmtId="185" fontId="5" fillId="3" borderId="4" xfId="1" applyNumberFormat="1" applyFont="1" applyFill="1" applyBorder="1" applyAlignment="1" applyProtection="1">
      <alignment horizontal="right"/>
      <protection locked="0"/>
    </xf>
    <xf numFmtId="178" fontId="5" fillId="3" borderId="62" xfId="1" applyNumberFormat="1" applyFont="1" applyFill="1" applyBorder="1" applyAlignment="1" applyProtection="1">
      <alignment horizontal="right"/>
      <protection locked="0"/>
    </xf>
    <xf numFmtId="173" fontId="5" fillId="0" borderId="0" xfId="1" applyNumberFormat="1" applyFont="1" applyFill="1" applyBorder="1" applyAlignment="1" applyProtection="1">
      <alignment horizontal="center"/>
      <protection locked="0"/>
    </xf>
    <xf numFmtId="183" fontId="5" fillId="0" borderId="0" xfId="0" applyNumberFormat="1" applyFont="1" applyFill="1"/>
    <xf numFmtId="173" fontId="5" fillId="3" borderId="4" xfId="1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 applyAlignment="1">
      <alignment horizontal="center"/>
    </xf>
    <xf numFmtId="173" fontId="5" fillId="0" borderId="0" xfId="1" applyNumberFormat="1" applyFont="1" applyFill="1" applyBorder="1" applyAlignment="1">
      <alignment horizontal="center"/>
    </xf>
    <xf numFmtId="168" fontId="5" fillId="3" borderId="4" xfId="1" applyNumberFormat="1" applyFont="1" applyFill="1" applyBorder="1" applyAlignment="1">
      <alignment horizontal="center"/>
    </xf>
    <xf numFmtId="173" fontId="5" fillId="3" borderId="4" xfId="1" applyNumberFormat="1" applyFont="1" applyFill="1" applyBorder="1" applyAlignment="1">
      <alignment horizontal="center"/>
    </xf>
    <xf numFmtId="185" fontId="5" fillId="3" borderId="8" xfId="1" applyNumberFormat="1" applyFont="1" applyFill="1" applyBorder="1" applyAlignment="1" applyProtection="1">
      <alignment horizontal="right"/>
      <protection locked="0"/>
    </xf>
    <xf numFmtId="178" fontId="5" fillId="3" borderId="61" xfId="1" applyNumberFormat="1" applyFont="1" applyFill="1" applyBorder="1" applyAlignment="1" applyProtection="1">
      <alignment horizontal="right"/>
      <protection locked="0"/>
    </xf>
    <xf numFmtId="0" fontId="143" fillId="0" borderId="0" xfId="11" applyFont="1"/>
    <xf numFmtId="0" fontId="201" fillId="0" borderId="0" xfId="11" applyFont="1"/>
    <xf numFmtId="0" fontId="202" fillId="0" borderId="0" xfId="11" applyFont="1"/>
    <xf numFmtId="3" fontId="143" fillId="0" borderId="0" xfId="11" applyNumberFormat="1" applyFont="1"/>
    <xf numFmtId="0" fontId="203" fillId="0" borderId="0" xfId="11" applyFont="1"/>
    <xf numFmtId="0" fontId="6" fillId="2" borderId="4" xfId="0" applyFont="1" applyFill="1" applyBorder="1" applyAlignment="1">
      <alignment horizontal="center" wrapText="1"/>
    </xf>
    <xf numFmtId="0" fontId="6" fillId="2" borderId="6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65" xfId="0" applyFont="1" applyFill="1" applyBorder="1" applyAlignment="1">
      <alignment horizontal="center" wrapText="1"/>
    </xf>
    <xf numFmtId="0" fontId="6" fillId="2" borderId="64" xfId="0" applyFont="1" applyFill="1" applyBorder="1" applyAlignment="1">
      <alignment horizontal="center" wrapText="1"/>
    </xf>
    <xf numFmtId="164" fontId="9" fillId="2" borderId="4" xfId="0" applyNumberFormat="1" applyFont="1" applyFill="1" applyBorder="1" applyAlignment="1">
      <alignment horizontal="center" wrapText="1"/>
    </xf>
    <xf numFmtId="181" fontId="5" fillId="3" borderId="4" xfId="0" applyNumberFormat="1" applyFont="1" applyFill="1" applyBorder="1"/>
    <xf numFmtId="181" fontId="6" fillId="3" borderId="4" xfId="0" applyNumberFormat="1" applyFont="1" applyFill="1" applyBorder="1"/>
    <xf numFmtId="0" fontId="5" fillId="0" borderId="0" xfId="11" applyFont="1"/>
    <xf numFmtId="0" fontId="6" fillId="0" borderId="0" xfId="11" applyFont="1"/>
    <xf numFmtId="3" fontId="35" fillId="0" borderId="0" xfId="11" applyNumberFormat="1" applyFont="1"/>
    <xf numFmtId="3" fontId="5" fillId="3" borderId="0" xfId="11" applyNumberFormat="1" applyFont="1" applyFill="1" applyBorder="1" applyAlignment="1">
      <alignment horizontal="right"/>
    </xf>
    <xf numFmtId="3" fontId="6" fillId="0" borderId="0" xfId="11" applyNumberFormat="1" applyFont="1" applyFill="1" applyBorder="1" applyAlignment="1">
      <alignment horizontal="right"/>
    </xf>
    <xf numFmtId="0" fontId="35" fillId="0" borderId="0" xfId="11" applyFont="1"/>
    <xf numFmtId="3" fontId="6" fillId="0" borderId="0" xfId="11" applyNumberFormat="1" applyFont="1"/>
    <xf numFmtId="0" fontId="6" fillId="0" borderId="0" xfId="11" applyFont="1" applyFill="1" applyBorder="1" applyAlignment="1">
      <alignment horizontal="left"/>
    </xf>
    <xf numFmtId="167" fontId="6" fillId="0" borderId="0" xfId="11" applyNumberFormat="1" applyFont="1" applyFill="1" applyBorder="1" applyAlignment="1">
      <alignment horizontal="right"/>
    </xf>
    <xf numFmtId="164" fontId="6" fillId="0" borderId="0" xfId="11" applyNumberFormat="1" applyFont="1" applyFill="1" applyBorder="1" applyAlignment="1">
      <alignment horizontal="right"/>
    </xf>
    <xf numFmtId="0" fontId="6" fillId="0" borderId="0" xfId="11" applyFont="1" applyFill="1"/>
    <xf numFmtId="3" fontId="6" fillId="0" borderId="0" xfId="11" applyNumberFormat="1" applyFont="1" applyFill="1"/>
    <xf numFmtId="0" fontId="6" fillId="2" borderId="4" xfId="11" applyFont="1" applyFill="1" applyBorder="1" applyAlignment="1">
      <alignment horizontal="right"/>
    </xf>
    <xf numFmtId="0" fontId="6" fillId="2" borderId="11" xfId="11" applyFont="1" applyFill="1" applyBorder="1" applyAlignment="1">
      <alignment horizontal="right" wrapText="1"/>
    </xf>
    <xf numFmtId="0" fontId="6" fillId="2" borderId="13" xfId="11" applyFont="1" applyFill="1" applyBorder="1" applyAlignment="1">
      <alignment horizontal="right"/>
    </xf>
    <xf numFmtId="0" fontId="6" fillId="2" borderId="4" xfId="11" applyFont="1" applyFill="1" applyBorder="1" applyAlignment="1">
      <alignment horizontal="right" wrapText="1"/>
    </xf>
    <xf numFmtId="0" fontId="9" fillId="2" borderId="5" xfId="0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 applyProtection="1">
      <alignment horizontal="center" wrapText="1"/>
    </xf>
    <xf numFmtId="49" fontId="6" fillId="2" borderId="64" xfId="0" applyNumberFormat="1" applyFont="1" applyFill="1" applyBorder="1" applyAlignment="1" applyProtection="1">
      <alignment horizontal="center" wrapText="1"/>
    </xf>
    <xf numFmtId="49" fontId="6" fillId="2" borderId="65" xfId="0" applyNumberFormat="1" applyFont="1" applyFill="1" applyBorder="1" applyAlignment="1" applyProtection="1">
      <alignment horizontal="center" wrapText="1"/>
    </xf>
    <xf numFmtId="173" fontId="5" fillId="0" borderId="0" xfId="0" applyNumberFormat="1" applyFont="1" applyFill="1"/>
    <xf numFmtId="0" fontId="6" fillId="0" borderId="0" xfId="0" applyFont="1" applyFill="1" applyAlignment="1">
      <alignment horizontal="left"/>
    </xf>
    <xf numFmtId="173" fontId="6" fillId="0" borderId="0" xfId="0" applyNumberFormat="1" applyFont="1" applyFill="1"/>
    <xf numFmtId="17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173" fontId="6" fillId="0" borderId="0" xfId="0" applyNumberFormat="1" applyFont="1" applyFill="1" applyAlignment="1">
      <alignment horizontal="right"/>
    </xf>
    <xf numFmtId="172" fontId="5" fillId="0" borderId="0" xfId="0" applyNumberFormat="1" applyFont="1" applyFill="1"/>
    <xf numFmtId="172" fontId="6" fillId="0" borderId="0" xfId="0" applyNumberFormat="1" applyFont="1" applyFill="1"/>
    <xf numFmtId="174" fontId="6" fillId="0" borderId="0" xfId="0" applyNumberFormat="1" applyFont="1" applyFill="1" applyAlignment="1">
      <alignment horizontal="right"/>
    </xf>
    <xf numFmtId="0" fontId="5" fillId="0" borderId="5" xfId="0" applyFont="1" applyFill="1" applyBorder="1" applyAlignment="1">
      <alignment horizontal="left"/>
    </xf>
    <xf numFmtId="1" fontId="6" fillId="2" borderId="63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30" fillId="0" borderId="0" xfId="0" applyNumberFormat="1" applyFont="1"/>
    <xf numFmtId="184" fontId="5" fillId="3" borderId="0" xfId="0" applyNumberFormat="1" applyFont="1" applyFill="1" applyAlignment="1">
      <alignment horizontal="center"/>
    </xf>
    <xf numFmtId="0" fontId="34" fillId="0" borderId="0" xfId="6355" applyFont="1"/>
    <xf numFmtId="0" fontId="34" fillId="0" borderId="0" xfId="6355" applyFont="1" applyFill="1"/>
    <xf numFmtId="3" fontId="34" fillId="0" borderId="0" xfId="6355" applyNumberFormat="1" applyFont="1"/>
    <xf numFmtId="3" fontId="34" fillId="0" borderId="0" xfId="6355" applyNumberFormat="1" applyFont="1" applyFill="1" applyAlignment="1">
      <alignment horizontal="right"/>
    </xf>
    <xf numFmtId="3" fontId="34" fillId="0" borderId="0" xfId="6355" applyNumberFormat="1" applyFont="1" applyFill="1"/>
    <xf numFmtId="0" fontId="143" fillId="0" borderId="0" xfId="11" applyFont="1" applyFill="1" applyBorder="1"/>
    <xf numFmtId="3" fontId="0" fillId="0" borderId="0" xfId="0" applyNumberFormat="1" applyFill="1" applyBorder="1"/>
    <xf numFmtId="0" fontId="30" fillId="0" borderId="0" xfId="11" applyFont="1"/>
    <xf numFmtId="3" fontId="5" fillId="0" borderId="0" xfId="11" applyNumberFormat="1" applyFont="1"/>
    <xf numFmtId="1" fontId="5" fillId="3" borderId="9" xfId="1" applyNumberFormat="1" applyFont="1" applyFill="1" applyBorder="1" applyAlignment="1">
      <alignment horizontal="left"/>
    </xf>
    <xf numFmtId="171" fontId="5" fillId="3" borderId="9" xfId="1" applyNumberFormat="1" applyFont="1" applyFill="1" applyBorder="1" applyAlignment="1" applyProtection="1">
      <alignment horizontal="right"/>
      <protection locked="0"/>
    </xf>
    <xf numFmtId="185" fontId="5" fillId="3" borderId="9" xfId="1" applyNumberFormat="1" applyFont="1" applyFill="1" applyBorder="1" applyAlignment="1" applyProtection="1">
      <alignment horizontal="right"/>
      <protection locked="0"/>
    </xf>
    <xf numFmtId="173" fontId="5" fillId="3" borderId="9" xfId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/>
    <xf numFmtId="3" fontId="6" fillId="0" borderId="0" xfId="0" applyNumberFormat="1" applyFont="1" applyFill="1"/>
    <xf numFmtId="3" fontId="5" fillId="3" borderId="0" xfId="0" applyNumberFormat="1" applyFont="1" applyFill="1" applyAlignment="1"/>
    <xf numFmtId="3" fontId="5" fillId="0" borderId="0" xfId="0" applyNumberFormat="1" applyFont="1" applyFill="1" applyAlignment="1">
      <alignment horizontal="right"/>
    </xf>
    <xf numFmtId="3" fontId="6" fillId="3" borderId="0" xfId="0" applyNumberFormat="1" applyFont="1" applyFill="1"/>
    <xf numFmtId="0" fontId="204" fillId="0" borderId="0" xfId="6355" applyFont="1"/>
    <xf numFmtId="0" fontId="205" fillId="2" borderId="6" xfId="6355" applyFont="1" applyFill="1" applyBorder="1" applyAlignment="1">
      <alignment horizontal="left"/>
    </xf>
    <xf numFmtId="0" fontId="205" fillId="2" borderId="6" xfId="6355" applyFont="1" applyFill="1" applyBorder="1" applyAlignment="1">
      <alignment horizontal="right"/>
    </xf>
    <xf numFmtId="0" fontId="205" fillId="0" borderId="0" xfId="6355" applyFont="1" applyFill="1" applyBorder="1" applyAlignment="1">
      <alignment horizontal="left"/>
    </xf>
    <xf numFmtId="3" fontId="205" fillId="0" borderId="0" xfId="6355" applyNumberFormat="1" applyFont="1" applyFill="1" applyBorder="1" applyAlignment="1">
      <alignment horizontal="right"/>
    </xf>
    <xf numFmtId="0" fontId="204" fillId="3" borderId="0" xfId="6355" quotePrefix="1" applyFont="1" applyFill="1" applyBorder="1" applyAlignment="1">
      <alignment horizontal="left"/>
    </xf>
    <xf numFmtId="3" fontId="204" fillId="3" borderId="0" xfId="6355" applyNumberFormat="1" applyFont="1" applyFill="1" applyBorder="1" applyAlignment="1">
      <alignment horizontal="right"/>
    </xf>
    <xf numFmtId="0" fontId="204" fillId="0" borderId="0" xfId="6355" quotePrefix="1" applyFont="1" applyFill="1" applyBorder="1" applyAlignment="1">
      <alignment horizontal="left"/>
    </xf>
    <xf numFmtId="3" fontId="204" fillId="0" borderId="0" xfId="6355" applyNumberFormat="1" applyFont="1" applyFill="1" applyBorder="1" applyAlignment="1">
      <alignment horizontal="right"/>
    </xf>
    <xf numFmtId="0" fontId="204" fillId="0" borderId="0" xfId="6355" applyFont="1" applyFill="1"/>
    <xf numFmtId="0" fontId="204" fillId="36" borderId="0" xfId="6355" quotePrefix="1" applyFont="1" applyFill="1" applyBorder="1" applyAlignment="1">
      <alignment horizontal="left"/>
    </xf>
    <xf numFmtId="3" fontId="204" fillId="36" borderId="0" xfId="6355" applyNumberFormat="1" applyFont="1" applyFill="1" applyBorder="1" applyAlignment="1">
      <alignment horizontal="right"/>
    </xf>
    <xf numFmtId="0" fontId="204" fillId="35" borderId="0" xfId="6355" quotePrefix="1" applyFont="1" applyFill="1" applyBorder="1" applyAlignment="1">
      <alignment horizontal="left"/>
    </xf>
    <xf numFmtId="3" fontId="204" fillId="35" borderId="0" xfId="6355" applyNumberFormat="1" applyFont="1" applyFill="1" applyBorder="1" applyAlignment="1">
      <alignment horizontal="right"/>
    </xf>
    <xf numFmtId="0" fontId="205" fillId="3" borderId="0" xfId="6355" applyFont="1" applyFill="1" applyBorder="1" applyAlignment="1">
      <alignment horizontal="left"/>
    </xf>
    <xf numFmtId="3" fontId="205" fillId="3" borderId="0" xfId="6355" applyNumberFormat="1" applyFont="1" applyFill="1" applyBorder="1" applyAlignment="1">
      <alignment horizontal="right"/>
    </xf>
    <xf numFmtId="0" fontId="205" fillId="0" borderId="0" xfId="6355" applyFont="1" applyFill="1" applyBorder="1" applyAlignment="1">
      <alignment horizontal="left" wrapText="1"/>
    </xf>
    <xf numFmtId="3" fontId="205" fillId="0" borderId="0" xfId="6355" applyNumberFormat="1" applyFont="1" applyFill="1" applyBorder="1" applyAlignment="1">
      <alignment horizontal="right" wrapText="1"/>
    </xf>
    <xf numFmtId="0" fontId="204" fillId="3" borderId="0" xfId="6355" quotePrefix="1" applyFont="1" applyFill="1" applyBorder="1" applyAlignment="1">
      <alignment horizontal="left" wrapText="1"/>
    </xf>
    <xf numFmtId="3" fontId="204" fillId="3" borderId="0" xfId="6355" applyNumberFormat="1" applyFont="1" applyFill="1" applyBorder="1" applyAlignment="1">
      <alignment horizontal="right" wrapText="1"/>
    </xf>
    <xf numFmtId="0" fontId="204" fillId="0" borderId="0" xfId="6355" quotePrefix="1" applyFont="1" applyFill="1" applyBorder="1" applyAlignment="1">
      <alignment horizontal="left" wrapText="1"/>
    </xf>
    <xf numFmtId="3" fontId="204" fillId="0" borderId="0" xfId="6355" quotePrefix="1" applyNumberFormat="1" applyFont="1" applyFill="1" applyBorder="1" applyAlignment="1">
      <alignment horizontal="right" wrapText="1"/>
    </xf>
    <xf numFmtId="3" fontId="204" fillId="0" borderId="0" xfId="6355" applyNumberFormat="1" applyFont="1" applyFill="1" applyBorder="1" applyAlignment="1">
      <alignment horizontal="right" wrapText="1"/>
    </xf>
    <xf numFmtId="0" fontId="204" fillId="0" borderId="0" xfId="6355" applyFont="1" applyFill="1" applyBorder="1" applyAlignment="1">
      <alignment horizontal="left" wrapText="1"/>
    </xf>
    <xf numFmtId="164" fontId="143" fillId="3" borderId="0" xfId="6354" applyFont="1" applyFill="1" applyBorder="1" applyAlignment="1"/>
    <xf numFmtId="164" fontId="143" fillId="0" borderId="0" xfId="6354" applyFont="1" applyFill="1" applyBorder="1" applyAlignment="1"/>
    <xf numFmtId="3" fontId="204" fillId="3" borderId="0" xfId="6355" quotePrefix="1" applyNumberFormat="1" applyFont="1" applyFill="1" applyBorder="1" applyAlignment="1">
      <alignment horizontal="right" wrapText="1"/>
    </xf>
    <xf numFmtId="0" fontId="205" fillId="3" borderId="0" xfId="6355" applyFont="1" applyFill="1" applyBorder="1" applyAlignment="1">
      <alignment horizontal="left" wrapText="1"/>
    </xf>
    <xf numFmtId="3" fontId="205" fillId="3" borderId="0" xfId="6355" applyNumberFormat="1" applyFont="1" applyFill="1" applyBorder="1" applyAlignment="1">
      <alignment horizontal="right" wrapText="1"/>
    </xf>
    <xf numFmtId="3" fontId="143" fillId="3" borderId="0" xfId="6354" applyNumberFormat="1" applyFont="1" applyFill="1" applyBorder="1" applyAlignment="1"/>
    <xf numFmtId="0" fontId="204" fillId="3" borderId="0" xfId="6355" applyFont="1" applyFill="1" applyBorder="1" applyAlignment="1">
      <alignment horizontal="left" wrapText="1"/>
    </xf>
    <xf numFmtId="0" fontId="209" fillId="0" borderId="4" xfId="6355" applyFont="1" applyFill="1" applyBorder="1" applyAlignment="1">
      <alignment horizontal="left"/>
    </xf>
    <xf numFmtId="0" fontId="209" fillId="0" borderId="4" xfId="6355" applyFont="1" applyFill="1" applyBorder="1" applyAlignment="1">
      <alignment horizontal="right"/>
    </xf>
    <xf numFmtId="167" fontId="209" fillId="0" borderId="4" xfId="6355" applyNumberFormat="1" applyFont="1" applyFill="1" applyBorder="1" applyAlignment="1"/>
    <xf numFmtId="0" fontId="204" fillId="0" borderId="0" xfId="6355" applyFont="1" applyBorder="1"/>
    <xf numFmtId="0" fontId="204" fillId="0" borderId="4" xfId="6355" applyFont="1" applyFill="1" applyBorder="1" applyAlignment="1">
      <alignment horizontal="left"/>
    </xf>
    <xf numFmtId="0" fontId="204" fillId="0" borderId="4" xfId="6355" applyFont="1" applyFill="1" applyBorder="1"/>
    <xf numFmtId="170" fontId="6" fillId="2" borderId="0" xfId="1" applyNumberFormat="1" applyFont="1" applyFill="1" applyBorder="1" applyAlignment="1" applyProtection="1"/>
    <xf numFmtId="173" fontId="5" fillId="3" borderId="15" xfId="0" applyNumberFormat="1" applyFont="1" applyFill="1" applyBorder="1"/>
    <xf numFmtId="168" fontId="5" fillId="0" borderId="0" xfId="0" applyNumberFormat="1" applyFont="1" applyAlignment="1">
      <alignment horizontal="right"/>
    </xf>
    <xf numFmtId="168" fontId="5" fillId="3" borderId="0" xfId="0" applyNumberFormat="1" applyFont="1" applyFill="1" applyAlignment="1">
      <alignment horizontal="right"/>
    </xf>
    <xf numFmtId="168" fontId="5" fillId="3" borderId="15" xfId="0" applyNumberFormat="1" applyFont="1" applyFill="1" applyBorder="1" applyAlignment="1">
      <alignment horizontal="right"/>
    </xf>
    <xf numFmtId="173" fontId="14" fillId="0" borderId="0" xfId="0" applyNumberFormat="1" applyFont="1" applyFill="1" applyBorder="1"/>
    <xf numFmtId="0" fontId="6" fillId="2" borderId="0" xfId="1" applyNumberFormat="1" applyFont="1" applyFill="1" applyBorder="1" applyAlignment="1" applyProtection="1">
      <alignment horizontal="center"/>
    </xf>
    <xf numFmtId="170" fontId="6" fillId="2" borderId="0" xfId="1" applyNumberFormat="1" applyFont="1" applyFill="1" applyBorder="1" applyAlignment="1" applyProtection="1">
      <alignment horizontal="center"/>
    </xf>
    <xf numFmtId="0" fontId="6" fillId="2" borderId="5" xfId="1" applyNumberFormat="1" applyFont="1" applyFill="1" applyBorder="1" applyAlignment="1" applyProtection="1">
      <alignment horizontal="center"/>
    </xf>
    <xf numFmtId="170" fontId="6" fillId="2" borderId="5" xfId="1" applyNumberFormat="1" applyFont="1" applyFill="1" applyBorder="1" applyAlignment="1" applyProtection="1">
      <alignment horizontal="center"/>
    </xf>
    <xf numFmtId="0" fontId="5" fillId="3" borderId="0" xfId="11" applyFont="1" applyFill="1" applyBorder="1" applyAlignment="1">
      <alignment horizontal="left"/>
    </xf>
    <xf numFmtId="0" fontId="5" fillId="0" borderId="0" xfId="11" applyFont="1" applyFill="1" applyBorder="1" applyAlignment="1">
      <alignment horizontal="left"/>
    </xf>
    <xf numFmtId="3" fontId="5" fillId="0" borderId="0" xfId="11" applyNumberFormat="1" applyFont="1" applyFill="1" applyBorder="1" applyAlignment="1">
      <alignment horizontal="right"/>
    </xf>
    <xf numFmtId="167" fontId="5" fillId="0" borderId="0" xfId="11" applyNumberFormat="1" applyFont="1" applyFill="1" applyBorder="1" applyAlignment="1">
      <alignment horizontal="right"/>
    </xf>
    <xf numFmtId="164" fontId="5" fillId="0" borderId="0" xfId="11" applyNumberFormat="1" applyFont="1" applyFill="1" applyBorder="1" applyAlignment="1">
      <alignment horizontal="right"/>
    </xf>
    <xf numFmtId="0" fontId="5" fillId="0" borderId="0" xfId="11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right"/>
    </xf>
    <xf numFmtId="0" fontId="6" fillId="3" borderId="0" xfId="11" applyFont="1" applyFill="1" applyBorder="1" applyAlignment="1">
      <alignment horizontal="left"/>
    </xf>
    <xf numFmtId="3" fontId="6" fillId="3" borderId="0" xfId="11" applyNumberFormat="1" applyFont="1" applyFill="1" applyBorder="1" applyAlignment="1">
      <alignment horizontal="right"/>
    </xf>
    <xf numFmtId="0" fontId="6" fillId="3" borderId="0" xfId="11" applyFont="1" applyFill="1" applyBorder="1" applyAlignment="1">
      <alignment horizontal="right"/>
    </xf>
    <xf numFmtId="167" fontId="6" fillId="3" borderId="0" xfId="11" applyNumberFormat="1" applyFont="1" applyFill="1" applyBorder="1" applyAlignment="1">
      <alignment horizontal="right"/>
    </xf>
    <xf numFmtId="164" fontId="6" fillId="3" borderId="0" xfId="11" applyNumberFormat="1" applyFont="1" applyFill="1" applyBorder="1" applyAlignment="1">
      <alignment horizontal="right"/>
    </xf>
    <xf numFmtId="167" fontId="5" fillId="3" borderId="0" xfId="11" applyNumberFormat="1" applyFont="1" applyFill="1" applyBorder="1" applyAlignment="1">
      <alignment horizontal="right"/>
    </xf>
    <xf numFmtId="164" fontId="5" fillId="3" borderId="0" xfId="11" applyNumberFormat="1" applyFont="1" applyFill="1" applyBorder="1" applyAlignment="1">
      <alignment horizontal="right"/>
    </xf>
    <xf numFmtId="0" fontId="5" fillId="3" borderId="0" xfId="11" applyFont="1" applyFill="1" applyBorder="1" applyAlignment="1">
      <alignment horizontal="right"/>
    </xf>
    <xf numFmtId="175" fontId="5" fillId="0" borderId="0" xfId="0" applyNumberFormat="1" applyFont="1" applyFill="1" applyAlignment="1">
      <alignment horizontal="right"/>
    </xf>
    <xf numFmtId="171" fontId="5" fillId="0" borderId="0" xfId="0" applyNumberFormat="1" applyFont="1" applyFill="1" applyAlignment="1">
      <alignment horizontal="right"/>
    </xf>
    <xf numFmtId="175" fontId="5" fillId="0" borderId="0" xfId="0" applyNumberFormat="1" applyFont="1" applyFill="1" applyAlignment="1">
      <alignment horizontal="center"/>
    </xf>
    <xf numFmtId="175" fontId="5" fillId="0" borderId="0" xfId="0" applyNumberFormat="1" applyFont="1" applyFill="1" applyBorder="1" applyAlignment="1">
      <alignment horizontal="right"/>
    </xf>
    <xf numFmtId="175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80" fontId="5" fillId="0" borderId="0" xfId="0" applyNumberFormat="1" applyFont="1" applyFill="1" applyBorder="1"/>
    <xf numFmtId="164" fontId="5" fillId="0" borderId="0" xfId="0" applyNumberFormat="1" applyFont="1" applyFill="1"/>
    <xf numFmtId="164" fontId="14" fillId="0" borderId="0" xfId="0" applyNumberFormat="1" applyFont="1" applyFill="1"/>
    <xf numFmtId="180" fontId="5" fillId="0" borderId="0" xfId="0" applyNumberFormat="1" applyFont="1" applyFill="1"/>
    <xf numFmtId="164" fontId="5" fillId="0" borderId="4" xfId="0" applyNumberFormat="1" applyFont="1" applyFill="1" applyBorder="1"/>
    <xf numFmtId="180" fontId="5" fillId="0" borderId="4" xfId="0" applyNumberFormat="1" applyFont="1" applyFill="1" applyBorder="1"/>
    <xf numFmtId="164" fontId="14" fillId="0" borderId="4" xfId="0" applyNumberFormat="1" applyFont="1" applyFill="1" applyBorder="1"/>
    <xf numFmtId="0" fontId="5" fillId="3" borderId="8" xfId="0" applyFont="1" applyFill="1" applyBorder="1" applyAlignment="1">
      <alignment horizontal="left"/>
    </xf>
    <xf numFmtId="175" fontId="5" fillId="3" borderId="8" xfId="0" applyNumberFormat="1" applyFont="1" applyFill="1" applyBorder="1" applyAlignment="1">
      <alignment horizontal="right"/>
    </xf>
    <xf numFmtId="179" fontId="5" fillId="3" borderId="8" xfId="0" applyNumberFormat="1" applyFont="1" applyFill="1" applyBorder="1" applyAlignment="1"/>
    <xf numFmtId="179" fontId="5" fillId="3" borderId="8" xfId="0" applyNumberFormat="1" applyFont="1" applyFill="1" applyBorder="1" applyAlignment="1">
      <alignment horizontal="right"/>
    </xf>
    <xf numFmtId="171" fontId="5" fillId="3" borderId="8" xfId="0" applyNumberFormat="1" applyFont="1" applyFill="1" applyBorder="1" applyAlignment="1">
      <alignment horizontal="right"/>
    </xf>
    <xf numFmtId="175" fontId="5" fillId="3" borderId="4" xfId="0" applyNumberFormat="1" applyFont="1" applyFill="1" applyBorder="1" applyAlignment="1">
      <alignment horizontal="right"/>
    </xf>
    <xf numFmtId="179" fontId="5" fillId="3" borderId="4" xfId="0" applyNumberFormat="1" applyFont="1" applyFill="1" applyBorder="1" applyAlignment="1"/>
    <xf numFmtId="175" fontId="5" fillId="3" borderId="4" xfId="0" applyNumberFormat="1" applyFont="1" applyFill="1" applyBorder="1" applyAlignment="1">
      <alignment horizontal="center"/>
    </xf>
    <xf numFmtId="179" fontId="5" fillId="3" borderId="4" xfId="0" applyNumberFormat="1" applyFont="1" applyFill="1" applyBorder="1" applyAlignment="1">
      <alignment horizontal="center"/>
    </xf>
    <xf numFmtId="171" fontId="5" fillId="3" borderId="4" xfId="0" applyNumberFormat="1" applyFont="1" applyFill="1" applyBorder="1" applyAlignment="1">
      <alignment horizontal="right"/>
    </xf>
    <xf numFmtId="179" fontId="5" fillId="3" borderId="4" xfId="0" applyNumberFormat="1" applyFont="1" applyFill="1" applyBorder="1" applyAlignment="1">
      <alignment horizontal="right"/>
    </xf>
    <xf numFmtId="173" fontId="5" fillId="0" borderId="15" xfId="0" applyNumberFormat="1" applyFont="1" applyFill="1" applyBorder="1"/>
    <xf numFmtId="164" fontId="6" fillId="0" borderId="0" xfId="0" applyNumberFormat="1" applyFont="1" applyFill="1"/>
    <xf numFmtId="173" fontId="6" fillId="0" borderId="15" xfId="0" applyNumberFormat="1" applyFont="1" applyFill="1" applyBorder="1"/>
    <xf numFmtId="4" fontId="5" fillId="0" borderId="4" xfId="0" applyNumberFormat="1" applyFont="1" applyFill="1" applyBorder="1"/>
    <xf numFmtId="173" fontId="14" fillId="0" borderId="4" xfId="0" applyNumberFormat="1" applyFont="1" applyFill="1" applyBorder="1"/>
    <xf numFmtId="173" fontId="5" fillId="3" borderId="10" xfId="0" applyNumberFormat="1" applyFont="1" applyFill="1" applyBorder="1"/>
    <xf numFmtId="173" fontId="5" fillId="3" borderId="4" xfId="0" applyNumberFormat="1" applyFont="1" applyFill="1" applyBorder="1" applyAlignment="1">
      <alignment horizontal="right"/>
    </xf>
    <xf numFmtId="173" fontId="5" fillId="3" borderId="64" xfId="0" applyNumberFormat="1" applyFont="1" applyFill="1" applyBorder="1" applyAlignment="1">
      <alignment horizontal="right"/>
    </xf>
    <xf numFmtId="173" fontId="5" fillId="3" borderId="4" xfId="0" applyNumberFormat="1" applyFont="1" applyFill="1" applyBorder="1" applyAlignment="1">
      <alignment horizontal="center"/>
    </xf>
    <xf numFmtId="168" fontId="5" fillId="0" borderId="0" xfId="0" applyNumberFormat="1" applyFont="1" applyFill="1" applyAlignment="1">
      <alignment horizontal="right"/>
    </xf>
    <xf numFmtId="168" fontId="5" fillId="0" borderId="15" xfId="0" applyNumberFormat="1" applyFont="1" applyFill="1" applyBorder="1" applyAlignment="1">
      <alignment horizontal="right"/>
    </xf>
    <xf numFmtId="168" fontId="6" fillId="0" borderId="0" xfId="0" applyNumberFormat="1" applyFont="1" applyFill="1" applyAlignment="1">
      <alignment horizontal="right"/>
    </xf>
    <xf numFmtId="168" fontId="6" fillId="0" borderId="15" xfId="0" applyNumberFormat="1" applyFont="1" applyFill="1" applyBorder="1" applyAlignment="1">
      <alignment horizontal="right"/>
    </xf>
    <xf numFmtId="168" fontId="5" fillId="3" borderId="10" xfId="0" applyNumberFormat="1" applyFont="1" applyFill="1" applyBorder="1" applyAlignment="1">
      <alignment horizontal="right"/>
    </xf>
    <xf numFmtId="168" fontId="5" fillId="3" borderId="4" xfId="0" applyNumberFormat="1" applyFont="1" applyFill="1" applyBorder="1" applyAlignment="1">
      <alignment horizontal="right"/>
    </xf>
    <xf numFmtId="168" fontId="5" fillId="3" borderId="64" xfId="0" applyNumberFormat="1" applyFont="1" applyFill="1" applyBorder="1" applyAlignment="1">
      <alignment horizontal="right"/>
    </xf>
    <xf numFmtId="164" fontId="204" fillId="0" borderId="0" xfId="6355" applyNumberFormat="1" applyFont="1"/>
    <xf numFmtId="3" fontId="143" fillId="0" borderId="0" xfId="6354" applyNumberFormat="1" applyFont="1" applyFill="1" applyBorder="1" applyAlignment="1"/>
    <xf numFmtId="164" fontId="5" fillId="2" borderId="64" xfId="0" applyNumberFormat="1" applyFont="1" applyFill="1" applyBorder="1" applyAlignment="1">
      <alignment horizontal="center" wrapText="1"/>
    </xf>
    <xf numFmtId="164" fontId="6" fillId="2" borderId="21" xfId="0" applyNumberFormat="1" applyFont="1" applyFill="1" applyBorder="1"/>
    <xf numFmtId="0" fontId="79" fillId="0" borderId="0" xfId="0" applyFont="1" applyAlignment="1">
      <alignment vertical="center"/>
    </xf>
    <xf numFmtId="0" fontId="79" fillId="0" borderId="0" xfId="0" applyFont="1" applyAlignment="1">
      <alignment vertical="center" wrapText="1"/>
    </xf>
    <xf numFmtId="0" fontId="210" fillId="0" borderId="0" xfId="0" applyFont="1" applyAlignment="1">
      <alignment horizontal="left" vertical="center"/>
    </xf>
    <xf numFmtId="0" fontId="210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169" fontId="5" fillId="0" borderId="5" xfId="1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wrapText="1"/>
    </xf>
    <xf numFmtId="0" fontId="6" fillId="2" borderId="0" xfId="1" applyNumberFormat="1" applyFont="1" applyFill="1" applyBorder="1" applyAlignment="1" applyProtection="1">
      <alignment horizontal="center"/>
    </xf>
    <xf numFmtId="170" fontId="6" fillId="2" borderId="0" xfId="1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>
      <alignment horizontal="center"/>
    </xf>
    <xf numFmtId="169" fontId="6" fillId="2" borderId="0" xfId="1" applyFont="1" applyFill="1" applyBorder="1" applyAlignment="1">
      <alignment horizontal="center"/>
    </xf>
    <xf numFmtId="0" fontId="7" fillId="2" borderId="5" xfId="11" applyFont="1" applyFill="1" applyBorder="1" applyAlignment="1">
      <alignment horizontal="center" vertical="center"/>
    </xf>
    <xf numFmtId="0" fontId="7" fillId="2" borderId="4" xfId="11" applyFont="1" applyFill="1" applyBorder="1" applyAlignment="1">
      <alignment horizontal="center" vertical="center"/>
    </xf>
    <xf numFmtId="0" fontId="6" fillId="2" borderId="12" xfId="11" applyFont="1" applyFill="1" applyBorder="1" applyAlignment="1">
      <alignment horizontal="center"/>
    </xf>
    <xf numFmtId="0" fontId="6" fillId="2" borderId="10" xfId="11" applyFont="1" applyFill="1" applyBorder="1" applyAlignment="1">
      <alignment horizontal="center"/>
    </xf>
    <xf numFmtId="0" fontId="6" fillId="2" borderId="5" xfId="11" applyFont="1" applyFill="1" applyBorder="1" applyAlignment="1">
      <alignment horizontal="center"/>
    </xf>
    <xf numFmtId="0" fontId="5" fillId="0" borderId="0" xfId="11" applyFont="1" applyFill="1" applyBorder="1" applyAlignment="1">
      <alignment horizontal="left"/>
    </xf>
    <xf numFmtId="0" fontId="5" fillId="0" borderId="5" xfId="11" applyFont="1" applyFill="1" applyBorder="1" applyAlignment="1">
      <alignment horizontal="left"/>
    </xf>
    <xf numFmtId="0" fontId="5" fillId="0" borderId="4" xfId="1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center"/>
    </xf>
    <xf numFmtId="164" fontId="9" fillId="2" borderId="16" xfId="0" applyNumberFormat="1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left"/>
    </xf>
    <xf numFmtId="164" fontId="9" fillId="2" borderId="12" xfId="0" applyNumberFormat="1" applyFont="1" applyFill="1" applyBorder="1" applyAlignment="1" applyProtection="1">
      <alignment horizontal="center" wrapText="1"/>
    </xf>
    <xf numFmtId="164" fontId="9" fillId="2" borderId="10" xfId="0" applyNumberFormat="1" applyFont="1" applyFill="1" applyBorder="1" applyAlignment="1" applyProtection="1">
      <alignment horizontal="center" wrapText="1"/>
    </xf>
    <xf numFmtId="164" fontId="9" fillId="2" borderId="5" xfId="0" applyNumberFormat="1" applyFont="1" applyFill="1" applyBorder="1" applyAlignment="1" applyProtection="1">
      <alignment horizontal="center" wrapText="1"/>
    </xf>
    <xf numFmtId="164" fontId="9" fillId="2" borderId="12" xfId="0" applyNumberFormat="1" applyFont="1" applyFill="1" applyBorder="1" applyAlignment="1">
      <alignment horizontal="center" wrapText="1"/>
    </xf>
    <xf numFmtId="164" fontId="9" fillId="2" borderId="10" xfId="0" applyNumberFormat="1" applyFont="1" applyFill="1" applyBorder="1" applyAlignment="1">
      <alignment horizontal="center" wrapText="1"/>
    </xf>
  </cellXfs>
  <cellStyles count="6356">
    <cellStyle name="(0)" xfId="12"/>
    <cellStyle name="_Vergleich_Budget_OEBB_Bedarf_Kasser_12-10-2010" xfId="13"/>
    <cellStyle name="+/-" xfId="14"/>
    <cellStyle name="+/- 2" xfId="15"/>
    <cellStyle name="+/- 2 2" xfId="16"/>
    <cellStyle name="+/- 3" xfId="17"/>
    <cellStyle name="0,0" xfId="18"/>
    <cellStyle name="0,0 2" xfId="19"/>
    <cellStyle name="0,0 2 2" xfId="20"/>
    <cellStyle name="0,0 3" xfId="21"/>
    <cellStyle name="0,00" xfId="22"/>
    <cellStyle name="0,00 2" xfId="23"/>
    <cellStyle name="0,00 2 2" xfId="24"/>
    <cellStyle name="0,00 3" xfId="25"/>
    <cellStyle name="0mitP" xfId="26"/>
    <cellStyle name="0ohneP" xfId="27"/>
    <cellStyle name="1)" xfId="28"/>
    <cellStyle name="1.000" xfId="29"/>
    <cellStyle name="1.000 2" xfId="30"/>
    <cellStyle name="1.000,0" xfId="31"/>
    <cellStyle name="1.000,0 2" xfId="32"/>
    <cellStyle name="1.000,0 2 2" xfId="33"/>
    <cellStyle name="1.000,0 3" xfId="34"/>
    <cellStyle name="1.000_U55" xfId="35"/>
    <cellStyle name="10mitP" xfId="36"/>
    <cellStyle name="12mitP" xfId="37"/>
    <cellStyle name="12ohneP" xfId="38"/>
    <cellStyle name="13mitP" xfId="39"/>
    <cellStyle name="1mitP" xfId="40"/>
    <cellStyle name="1ohneP" xfId="41"/>
    <cellStyle name="20 % - Akzent1 2" xfId="42"/>
    <cellStyle name="20 % - Akzent1 2 2" xfId="43"/>
    <cellStyle name="20 % - Akzent2 2" xfId="44"/>
    <cellStyle name="20 % - Akzent2 2 2" xfId="45"/>
    <cellStyle name="20 % - Akzent3 2" xfId="46"/>
    <cellStyle name="20 % - Akzent3 2 2" xfId="47"/>
    <cellStyle name="20 % - Akzent4 2" xfId="48"/>
    <cellStyle name="20 % - Akzent4 2 2" xfId="49"/>
    <cellStyle name="20 % - Akzent5 2" xfId="50"/>
    <cellStyle name="20 % - Akzent5 2 2" xfId="51"/>
    <cellStyle name="20 % - Akzent6 2" xfId="52"/>
    <cellStyle name="20 % - Akzent6 2 2" xfId="53"/>
    <cellStyle name="20 % – Zvýrazn?ní1" xfId="54"/>
    <cellStyle name="20 % – Zvýrazn?ní2" xfId="55"/>
    <cellStyle name="20 % – Zvýrazn?ní3" xfId="56"/>
    <cellStyle name="20 % – Zvýrazn?ní4" xfId="57"/>
    <cellStyle name="20 % – Zvýrazn?ní5" xfId="58"/>
    <cellStyle name="20 % – Zvýrazn?ní6" xfId="59"/>
    <cellStyle name="20 % – Zvýraznění1" xfId="60"/>
    <cellStyle name="20 % – Zvýraznění2" xfId="61"/>
    <cellStyle name="20 % – Zvýraznění3" xfId="62"/>
    <cellStyle name="20 % – Zvýraznění4" xfId="63"/>
    <cellStyle name="20 % – Zvýraznění5" xfId="64"/>
    <cellStyle name="20 % – Zvýraznění6" xfId="65"/>
    <cellStyle name="20% - 1. jelöl?szín" xfId="66"/>
    <cellStyle name="20% - 1. jelölőszín" xfId="67"/>
    <cellStyle name="20% - 2. jelöl?szín" xfId="68"/>
    <cellStyle name="20% - 2. jelölőszín" xfId="69"/>
    <cellStyle name="20% - 3. jelöl?szín" xfId="70"/>
    <cellStyle name="20% - 3. jelölőszín" xfId="71"/>
    <cellStyle name="20% - 4. jelöl?szín" xfId="72"/>
    <cellStyle name="20% - 4. jelölőszín" xfId="73"/>
    <cellStyle name="20% - 5. jelöl?szín" xfId="74"/>
    <cellStyle name="20% - 5. jelölőszín" xfId="75"/>
    <cellStyle name="20% - 6. jelöl?szín" xfId="76"/>
    <cellStyle name="20% - 6. jelölőszín" xfId="77"/>
    <cellStyle name="20% - Accent1" xfId="78"/>
    <cellStyle name="20% - Accent1 2" xfId="79"/>
    <cellStyle name="20% - Accent1 2 2" xfId="80"/>
    <cellStyle name="20% - Accent1 2 2 2" xfId="81"/>
    <cellStyle name="20% - Accent1 2 3" xfId="82"/>
    <cellStyle name="20% - Accent1 2_TableB_box" xfId="83"/>
    <cellStyle name="20% - Accent1 3" xfId="84"/>
    <cellStyle name="20% - Accent1 3 2" xfId="85"/>
    <cellStyle name="20% - Accent1 3 2 2" xfId="86"/>
    <cellStyle name="20% - Accent1 3 3" xfId="87"/>
    <cellStyle name="20% - Accent1 4" xfId="88"/>
    <cellStyle name="20% - Accent1 4 2" xfId="89"/>
    <cellStyle name="20% - Accent1 5" xfId="90"/>
    <cellStyle name="20% - Accent1 6" xfId="91"/>
    <cellStyle name="20% - Accent1 7" xfId="92"/>
    <cellStyle name="20% - Accent2" xfId="93"/>
    <cellStyle name="20% - Accent2 2" xfId="94"/>
    <cellStyle name="20% - Accent2 2 2" xfId="95"/>
    <cellStyle name="20% - Accent2 2 2 2" xfId="96"/>
    <cellStyle name="20% - Accent2 2 3" xfId="97"/>
    <cellStyle name="20% - Accent2 2_TableB_box" xfId="98"/>
    <cellStyle name="20% - Accent2 3" xfId="99"/>
    <cellStyle name="20% - Accent2 3 2" xfId="100"/>
    <cellStyle name="20% - Accent2 3 2 2" xfId="101"/>
    <cellStyle name="20% - Accent2 3 3" xfId="102"/>
    <cellStyle name="20% - Accent2 4" xfId="103"/>
    <cellStyle name="20% - Accent2 4 2" xfId="104"/>
    <cellStyle name="20% - Accent2 5" xfId="105"/>
    <cellStyle name="20% - Accent2 6" xfId="106"/>
    <cellStyle name="20% - Accent2 7" xfId="107"/>
    <cellStyle name="20% - Accent3" xfId="108"/>
    <cellStyle name="20% - Accent3 2" xfId="109"/>
    <cellStyle name="20% - Accent3 2 2" xfId="110"/>
    <cellStyle name="20% - Accent3 2 2 2" xfId="111"/>
    <cellStyle name="20% - Accent3 2 3" xfId="112"/>
    <cellStyle name="20% - Accent3 2_TableB_box" xfId="113"/>
    <cellStyle name="20% - Accent3 3" xfId="114"/>
    <cellStyle name="20% - Accent3 3 2" xfId="115"/>
    <cellStyle name="20% - Accent3 3 2 2" xfId="116"/>
    <cellStyle name="20% - Accent3 3 3" xfId="117"/>
    <cellStyle name="20% - Accent3 4" xfId="118"/>
    <cellStyle name="20% - Accent3 4 2" xfId="119"/>
    <cellStyle name="20% - Accent3 5" xfId="120"/>
    <cellStyle name="20% - Accent3 6" xfId="121"/>
    <cellStyle name="20% - Accent3 7" xfId="122"/>
    <cellStyle name="20% - Accent4" xfId="123"/>
    <cellStyle name="20% - Accent4 2" xfId="124"/>
    <cellStyle name="20% - Accent4 2 2" xfId="125"/>
    <cellStyle name="20% - Accent4 2 2 2" xfId="126"/>
    <cellStyle name="20% - Accent4 2 3" xfId="127"/>
    <cellStyle name="20% - Accent4 2_TableB_box" xfId="128"/>
    <cellStyle name="20% - Accent4 3" xfId="129"/>
    <cellStyle name="20% - Accent4 3 2" xfId="130"/>
    <cellStyle name="20% - Accent4 3 2 2" xfId="131"/>
    <cellStyle name="20% - Accent4 3 3" xfId="132"/>
    <cellStyle name="20% - Accent4 4" xfId="133"/>
    <cellStyle name="20% - Accent4 4 2" xfId="134"/>
    <cellStyle name="20% - Accent4 5" xfId="135"/>
    <cellStyle name="20% - Accent4 6" xfId="136"/>
    <cellStyle name="20% - Accent4 7" xfId="137"/>
    <cellStyle name="20% - Accent5" xfId="138"/>
    <cellStyle name="20% - Accent5 2" xfId="139"/>
    <cellStyle name="20% - Accent5 2 2" xfId="140"/>
    <cellStyle name="20% - Accent5 2 2 2" xfId="141"/>
    <cellStyle name="20% - Accent5 2 3" xfId="142"/>
    <cellStyle name="20% - Accent5 2_TableB_box" xfId="143"/>
    <cellStyle name="20% - Accent5 3" xfId="144"/>
    <cellStyle name="20% - Accent5 3 2" xfId="145"/>
    <cellStyle name="20% - Accent5 3 2 2" xfId="146"/>
    <cellStyle name="20% - Accent5 3 3" xfId="147"/>
    <cellStyle name="20% - Accent5 4" xfId="148"/>
    <cellStyle name="20% - Accent5 4 2" xfId="149"/>
    <cellStyle name="20% - Accent5 5" xfId="150"/>
    <cellStyle name="20% - Accent5 6" xfId="151"/>
    <cellStyle name="20% - Accent5 7" xfId="152"/>
    <cellStyle name="20% - Accent6" xfId="153"/>
    <cellStyle name="20% - Accent6 2" xfId="154"/>
    <cellStyle name="20% - Accent6 2 2" xfId="155"/>
    <cellStyle name="20% - Accent6 2 2 2" xfId="156"/>
    <cellStyle name="20% - Accent6 2 3" xfId="157"/>
    <cellStyle name="20% - Accent6 2_TableB_box" xfId="158"/>
    <cellStyle name="20% - Accent6 3" xfId="159"/>
    <cellStyle name="20% - Accent6 3 2" xfId="160"/>
    <cellStyle name="20% - Accent6 3 2 2" xfId="161"/>
    <cellStyle name="20% - Accent6 3 3" xfId="162"/>
    <cellStyle name="20% - Accent6 4" xfId="163"/>
    <cellStyle name="20% - Accent6 4 2" xfId="164"/>
    <cellStyle name="20% - Accent6 5" xfId="165"/>
    <cellStyle name="20% - Accent6 6" xfId="166"/>
    <cellStyle name="20% - Accent6 7" xfId="167"/>
    <cellStyle name="20% - Akzent1" xfId="168"/>
    <cellStyle name="20% - Akzent1 10" xfId="169"/>
    <cellStyle name="20% - Akzent1 11" xfId="170"/>
    <cellStyle name="20% - Akzent1 2" xfId="171"/>
    <cellStyle name="20% - Akzent1 3" xfId="172"/>
    <cellStyle name="20% - Akzent1 4" xfId="173"/>
    <cellStyle name="20% - Akzent1 5" xfId="174"/>
    <cellStyle name="20% - Akzent1 6" xfId="175"/>
    <cellStyle name="20% - Akzent1 7" xfId="176"/>
    <cellStyle name="20% - Akzent1 8" xfId="177"/>
    <cellStyle name="20% - Akzent1 9" xfId="178"/>
    <cellStyle name="20% - Akzent2" xfId="179"/>
    <cellStyle name="20% - Akzent2 10" xfId="180"/>
    <cellStyle name="20% - Akzent2 11" xfId="181"/>
    <cellStyle name="20% - Akzent2 2" xfId="182"/>
    <cellStyle name="20% - Akzent2 3" xfId="183"/>
    <cellStyle name="20% - Akzent2 4" xfId="184"/>
    <cellStyle name="20% - Akzent2 5" xfId="185"/>
    <cellStyle name="20% - Akzent2 6" xfId="186"/>
    <cellStyle name="20% - Akzent2 7" xfId="187"/>
    <cellStyle name="20% - Akzent2 8" xfId="188"/>
    <cellStyle name="20% - Akzent2 9" xfId="189"/>
    <cellStyle name="20% - Akzent3" xfId="190"/>
    <cellStyle name="20% - Akzent3 10" xfId="191"/>
    <cellStyle name="20% - Akzent3 11" xfId="192"/>
    <cellStyle name="20% - Akzent3 2" xfId="193"/>
    <cellStyle name="20% - Akzent3 3" xfId="194"/>
    <cellStyle name="20% - Akzent3 4" xfId="195"/>
    <cellStyle name="20% - Akzent3 5" xfId="196"/>
    <cellStyle name="20% - Akzent3 6" xfId="197"/>
    <cellStyle name="20% - Akzent3 7" xfId="198"/>
    <cellStyle name="20% - Akzent3 8" xfId="199"/>
    <cellStyle name="20% - Akzent3 9" xfId="200"/>
    <cellStyle name="20% - Akzent4" xfId="201"/>
    <cellStyle name="20% - Akzent4 10" xfId="202"/>
    <cellStyle name="20% - Akzent4 11" xfId="203"/>
    <cellStyle name="20% - Akzent4 2" xfId="204"/>
    <cellStyle name="20% - Akzent4 3" xfId="205"/>
    <cellStyle name="20% - Akzent4 4" xfId="206"/>
    <cellStyle name="20% - Akzent4 5" xfId="207"/>
    <cellStyle name="20% - Akzent4 6" xfId="208"/>
    <cellStyle name="20% - Akzent4 7" xfId="209"/>
    <cellStyle name="20% - Akzent4 8" xfId="210"/>
    <cellStyle name="20% - Akzent4 9" xfId="211"/>
    <cellStyle name="20% - Akzent5" xfId="212"/>
    <cellStyle name="20% - Akzent5 10" xfId="213"/>
    <cellStyle name="20% - Akzent5 11" xfId="214"/>
    <cellStyle name="20% - Akzent5 2" xfId="215"/>
    <cellStyle name="20% - Akzent5 3" xfId="216"/>
    <cellStyle name="20% - Akzent5 4" xfId="217"/>
    <cellStyle name="20% - Akzent5 5" xfId="218"/>
    <cellStyle name="20% - Akzent5 6" xfId="219"/>
    <cellStyle name="20% - Akzent5 7" xfId="220"/>
    <cellStyle name="20% - Akzent5 8" xfId="221"/>
    <cellStyle name="20% - Akzent5 9" xfId="222"/>
    <cellStyle name="20% - Akzent6" xfId="223"/>
    <cellStyle name="20% - Akzent6 10" xfId="224"/>
    <cellStyle name="20% - Akzent6 11" xfId="225"/>
    <cellStyle name="20% - Akzent6 2" xfId="226"/>
    <cellStyle name="20% - Akzent6 3" xfId="227"/>
    <cellStyle name="20% - Akzent6 4" xfId="228"/>
    <cellStyle name="20% - Akzent6 5" xfId="229"/>
    <cellStyle name="20% - Akzent6 6" xfId="230"/>
    <cellStyle name="20% - Akzent6 7" xfId="231"/>
    <cellStyle name="20% - Akzent6 8" xfId="232"/>
    <cellStyle name="20% - Akzent6 9" xfId="233"/>
    <cellStyle name="20% - Colore 1" xfId="234"/>
    <cellStyle name="20% - Colore 2" xfId="235"/>
    <cellStyle name="20% - Colore 3" xfId="236"/>
    <cellStyle name="20% - Colore 4" xfId="237"/>
    <cellStyle name="20% - Colore 5" xfId="238"/>
    <cellStyle name="20% - Colore 6" xfId="239"/>
    <cellStyle name="2mitP" xfId="240"/>
    <cellStyle name="2ohneP" xfId="241"/>
    <cellStyle name="3mitP" xfId="242"/>
    <cellStyle name="3ohneP" xfId="243"/>
    <cellStyle name="40 % - Akzent1 2" xfId="244"/>
    <cellStyle name="40 % - Akzent1 2 2" xfId="245"/>
    <cellStyle name="40 % - Akzent1 3" xfId="246"/>
    <cellStyle name="40 % - Akzent2 2" xfId="247"/>
    <cellStyle name="40 % - Akzent2 2 2" xfId="248"/>
    <cellStyle name="40 % - Akzent3 2" xfId="249"/>
    <cellStyle name="40 % - Akzent3 2 2" xfId="250"/>
    <cellStyle name="40 % - Akzent4 2" xfId="251"/>
    <cellStyle name="40 % - Akzent4 2 2" xfId="252"/>
    <cellStyle name="40 % - Akzent5 2" xfId="253"/>
    <cellStyle name="40 % - Akzent5 2 2" xfId="254"/>
    <cellStyle name="40 % - Akzent6 2" xfId="255"/>
    <cellStyle name="40 % - Akzent6 2 2" xfId="256"/>
    <cellStyle name="40 % – Zvýrazn?ní1" xfId="257"/>
    <cellStyle name="40 % – Zvýrazn?ní2" xfId="258"/>
    <cellStyle name="40 % – Zvýrazn?ní3" xfId="259"/>
    <cellStyle name="40 % – Zvýrazn?ní4" xfId="260"/>
    <cellStyle name="40 % – Zvýrazn?ní5" xfId="261"/>
    <cellStyle name="40 % – Zvýrazn?ní6" xfId="262"/>
    <cellStyle name="40 % – Zvýraznění1" xfId="263"/>
    <cellStyle name="40 % – Zvýraznění2" xfId="264"/>
    <cellStyle name="40 % – Zvýraznění3" xfId="265"/>
    <cellStyle name="40 % – Zvýraznění4" xfId="266"/>
    <cellStyle name="40 % – Zvýraznění5" xfId="267"/>
    <cellStyle name="40 % – Zvýraznění6" xfId="268"/>
    <cellStyle name="40% - 1. jelöl?szín" xfId="269"/>
    <cellStyle name="40% - 1. jelölőszín" xfId="270"/>
    <cellStyle name="40% - 2. jelöl?szín" xfId="271"/>
    <cellStyle name="40% - 2. jelölőszín" xfId="272"/>
    <cellStyle name="40% - 3. jelöl?szín" xfId="273"/>
    <cellStyle name="40% - 3. jelölőszín" xfId="274"/>
    <cellStyle name="40% - 4. jelöl?szín" xfId="275"/>
    <cellStyle name="40% - 4. jelölőszín" xfId="276"/>
    <cellStyle name="40% - 5. jelöl?szín" xfId="277"/>
    <cellStyle name="40% - 5. jelölőszín" xfId="278"/>
    <cellStyle name="40% - 6. jelöl?szín" xfId="279"/>
    <cellStyle name="40% - 6. jelölőszín" xfId="280"/>
    <cellStyle name="40% - Accent1" xfId="281"/>
    <cellStyle name="40% - Accent1 2" xfId="282"/>
    <cellStyle name="40% - Accent1 2 2" xfId="283"/>
    <cellStyle name="40% - Accent1 2 2 2" xfId="284"/>
    <cellStyle name="40% - Accent1 2 3" xfId="285"/>
    <cellStyle name="40% - Accent1 2_TableB_box" xfId="286"/>
    <cellStyle name="40% - Accent1 3" xfId="287"/>
    <cellStyle name="40% - Accent1 3 2" xfId="288"/>
    <cellStyle name="40% - Accent1 3 2 2" xfId="289"/>
    <cellStyle name="40% - Accent1 3 3" xfId="290"/>
    <cellStyle name="40% - Accent1 4" xfId="291"/>
    <cellStyle name="40% - Accent1 4 2" xfId="292"/>
    <cellStyle name="40% - Accent1 5" xfId="293"/>
    <cellStyle name="40% - Accent1 6" xfId="294"/>
    <cellStyle name="40% - Accent1 7" xfId="295"/>
    <cellStyle name="40% - Accent2" xfId="296"/>
    <cellStyle name="40% - Accent2 2" xfId="297"/>
    <cellStyle name="40% - Accent2 2 2" xfId="298"/>
    <cellStyle name="40% - Accent2 2 2 2" xfId="299"/>
    <cellStyle name="40% - Accent2 2 3" xfId="300"/>
    <cellStyle name="40% - Accent2 2_TableB_box" xfId="301"/>
    <cellStyle name="40% - Accent2 3" xfId="302"/>
    <cellStyle name="40% - Accent2 3 2" xfId="303"/>
    <cellStyle name="40% - Accent2 3 2 2" xfId="304"/>
    <cellStyle name="40% - Accent2 3 3" xfId="305"/>
    <cellStyle name="40% - Accent2 4" xfId="306"/>
    <cellStyle name="40% - Accent2 4 2" xfId="307"/>
    <cellStyle name="40% - Accent2 5" xfId="308"/>
    <cellStyle name="40% - Accent2 6" xfId="309"/>
    <cellStyle name="40% - Accent2 7" xfId="310"/>
    <cellStyle name="40% - Accent3" xfId="311"/>
    <cellStyle name="40% - Accent3 2" xfId="312"/>
    <cellStyle name="40% - Accent3 2 2" xfId="313"/>
    <cellStyle name="40% - Accent3 2 2 2" xfId="314"/>
    <cellStyle name="40% - Accent3 2 3" xfId="315"/>
    <cellStyle name="40% - Accent3 2_TableB_box" xfId="316"/>
    <cellStyle name="40% - Accent3 3" xfId="317"/>
    <cellStyle name="40% - Accent3 3 2" xfId="318"/>
    <cellStyle name="40% - Accent3 3 2 2" xfId="319"/>
    <cellStyle name="40% - Accent3 3 3" xfId="320"/>
    <cellStyle name="40% - Accent3 4" xfId="321"/>
    <cellStyle name="40% - Accent3 4 2" xfId="322"/>
    <cellStyle name="40% - Accent3 5" xfId="323"/>
    <cellStyle name="40% - Accent3 6" xfId="324"/>
    <cellStyle name="40% - Accent3 7" xfId="325"/>
    <cellStyle name="40% - Accent4" xfId="326"/>
    <cellStyle name="40% - Accent4 2" xfId="327"/>
    <cellStyle name="40% - Accent4 2 2" xfId="328"/>
    <cellStyle name="40% - Accent4 2 2 2" xfId="329"/>
    <cellStyle name="40% - Accent4 2 3" xfId="330"/>
    <cellStyle name="40% - Accent4 2_TableB_box" xfId="331"/>
    <cellStyle name="40% - Accent4 3" xfId="332"/>
    <cellStyle name="40% - Accent4 3 2" xfId="333"/>
    <cellStyle name="40% - Accent4 3 2 2" xfId="334"/>
    <cellStyle name="40% - Accent4 3 3" xfId="335"/>
    <cellStyle name="40% - Accent4 4" xfId="336"/>
    <cellStyle name="40% - Accent4 4 2" xfId="337"/>
    <cellStyle name="40% - Accent4 5" xfId="338"/>
    <cellStyle name="40% - Accent4 6" xfId="339"/>
    <cellStyle name="40% - Accent4 7" xfId="340"/>
    <cellStyle name="40% - Accent5" xfId="341"/>
    <cellStyle name="40% - Accent5 2" xfId="342"/>
    <cellStyle name="40% - Accent5 2 2" xfId="343"/>
    <cellStyle name="40% - Accent5 2 2 2" xfId="344"/>
    <cellStyle name="40% - Accent5 2 3" xfId="345"/>
    <cellStyle name="40% - Accent5 2_TableB_box" xfId="346"/>
    <cellStyle name="40% - Accent5 3" xfId="347"/>
    <cellStyle name="40% - Accent5 3 2" xfId="348"/>
    <cellStyle name="40% - Accent5 3 2 2" xfId="349"/>
    <cellStyle name="40% - Accent5 3 3" xfId="350"/>
    <cellStyle name="40% - Accent5 4" xfId="351"/>
    <cellStyle name="40% - Accent5 4 2" xfId="352"/>
    <cellStyle name="40% - Accent5 5" xfId="353"/>
    <cellStyle name="40% - Accent5 6" xfId="354"/>
    <cellStyle name="40% - Accent5 7" xfId="355"/>
    <cellStyle name="40% - Accent6" xfId="356"/>
    <cellStyle name="40% - Accent6 2" xfId="357"/>
    <cellStyle name="40% - Accent6 2 2" xfId="358"/>
    <cellStyle name="40% - Accent6 2 2 2" xfId="359"/>
    <cellStyle name="40% - Accent6 2 3" xfId="360"/>
    <cellStyle name="40% - Accent6 2_TableB_box" xfId="361"/>
    <cellStyle name="40% - Accent6 3" xfId="362"/>
    <cellStyle name="40% - Accent6 3 2" xfId="363"/>
    <cellStyle name="40% - Accent6 3 2 2" xfId="364"/>
    <cellStyle name="40% - Accent6 3 3" xfId="365"/>
    <cellStyle name="40% - Accent6 4" xfId="366"/>
    <cellStyle name="40% - Accent6 4 2" xfId="367"/>
    <cellStyle name="40% - Accent6 5" xfId="368"/>
    <cellStyle name="40% - Accent6 6" xfId="369"/>
    <cellStyle name="40% - Accent6 7" xfId="370"/>
    <cellStyle name="40% - Akzent1" xfId="371"/>
    <cellStyle name="40% - Akzent1 10" xfId="372"/>
    <cellStyle name="40% - Akzent1 11" xfId="373"/>
    <cellStyle name="40% - Akzent1 2" xfId="374"/>
    <cellStyle name="40% - Akzent1 3" xfId="375"/>
    <cellStyle name="40% - Akzent1 4" xfId="376"/>
    <cellStyle name="40% - Akzent1 5" xfId="377"/>
    <cellStyle name="40% - Akzent1 6" xfId="378"/>
    <cellStyle name="40% - Akzent1 7" xfId="379"/>
    <cellStyle name="40% - Akzent1 8" xfId="380"/>
    <cellStyle name="40% - Akzent1 9" xfId="381"/>
    <cellStyle name="40% - Akzent2" xfId="382"/>
    <cellStyle name="40% - Akzent2 10" xfId="383"/>
    <cellStyle name="40% - Akzent2 11" xfId="384"/>
    <cellStyle name="40% - Akzent2 2" xfId="385"/>
    <cellStyle name="40% - Akzent2 3" xfId="386"/>
    <cellStyle name="40% - Akzent2 4" xfId="387"/>
    <cellStyle name="40% - Akzent2 5" xfId="388"/>
    <cellStyle name="40% - Akzent2 6" xfId="389"/>
    <cellStyle name="40% - Akzent2 7" xfId="390"/>
    <cellStyle name="40% - Akzent2 8" xfId="391"/>
    <cellStyle name="40% - Akzent2 9" xfId="392"/>
    <cellStyle name="40% - Akzent3" xfId="393"/>
    <cellStyle name="40% - Akzent3 10" xfId="394"/>
    <cellStyle name="40% - Akzent3 11" xfId="395"/>
    <cellStyle name="40% - Akzent3 2" xfId="396"/>
    <cellStyle name="40% - Akzent3 3" xfId="397"/>
    <cellStyle name="40% - Akzent3 4" xfId="398"/>
    <cellStyle name="40% - Akzent3 5" xfId="399"/>
    <cellStyle name="40% - Akzent3 6" xfId="400"/>
    <cellStyle name="40% - Akzent3 7" xfId="401"/>
    <cellStyle name="40% - Akzent3 8" xfId="402"/>
    <cellStyle name="40% - Akzent3 9" xfId="403"/>
    <cellStyle name="40% - Akzent4" xfId="404"/>
    <cellStyle name="40% - Akzent4 10" xfId="405"/>
    <cellStyle name="40% - Akzent4 11" xfId="406"/>
    <cellStyle name="40% - Akzent4 2" xfId="407"/>
    <cellStyle name="40% - Akzent4 3" xfId="408"/>
    <cellStyle name="40% - Akzent4 4" xfId="409"/>
    <cellStyle name="40% - Akzent4 5" xfId="410"/>
    <cellStyle name="40% - Akzent4 6" xfId="411"/>
    <cellStyle name="40% - Akzent4 7" xfId="412"/>
    <cellStyle name="40% - Akzent4 8" xfId="413"/>
    <cellStyle name="40% - Akzent4 9" xfId="414"/>
    <cellStyle name="40% - Akzent5" xfId="415"/>
    <cellStyle name="40% - Akzent5 10" xfId="416"/>
    <cellStyle name="40% - Akzent5 11" xfId="417"/>
    <cellStyle name="40% - Akzent5 2" xfId="418"/>
    <cellStyle name="40% - Akzent5 3" xfId="419"/>
    <cellStyle name="40% - Akzent5 4" xfId="420"/>
    <cellStyle name="40% - Akzent5 5" xfId="421"/>
    <cellStyle name="40% - Akzent5 6" xfId="422"/>
    <cellStyle name="40% - Akzent5 7" xfId="423"/>
    <cellStyle name="40% - Akzent5 8" xfId="424"/>
    <cellStyle name="40% - Akzent5 9" xfId="425"/>
    <cellStyle name="40% - Akzent6" xfId="426"/>
    <cellStyle name="40% - Akzent6 10" xfId="427"/>
    <cellStyle name="40% - Akzent6 11" xfId="428"/>
    <cellStyle name="40% - Akzent6 2" xfId="429"/>
    <cellStyle name="40% - Akzent6 3" xfId="430"/>
    <cellStyle name="40% - Akzent6 4" xfId="431"/>
    <cellStyle name="40% - Akzent6 5" xfId="432"/>
    <cellStyle name="40% - Akzent6 6" xfId="433"/>
    <cellStyle name="40% - Akzent6 7" xfId="434"/>
    <cellStyle name="40% - Akzent6 8" xfId="435"/>
    <cellStyle name="40% - Akzent6 9" xfId="436"/>
    <cellStyle name="40% - Colore 1" xfId="437"/>
    <cellStyle name="40% - Colore 2" xfId="438"/>
    <cellStyle name="40% - Colore 3" xfId="439"/>
    <cellStyle name="40% - Colore 4" xfId="440"/>
    <cellStyle name="40% - Colore 5" xfId="441"/>
    <cellStyle name="40% - Colore 6" xfId="442"/>
    <cellStyle name="4mitP" xfId="443"/>
    <cellStyle name="4ohneP" xfId="444"/>
    <cellStyle name="60 % - Akzent1 2" xfId="445"/>
    <cellStyle name="60 % - Akzent2 2" xfId="446"/>
    <cellStyle name="60 % - Akzent3 2" xfId="447"/>
    <cellStyle name="60 % - Akzent4 2" xfId="448"/>
    <cellStyle name="60 % - Akzent5 2" xfId="449"/>
    <cellStyle name="60 % - Akzent6 2" xfId="450"/>
    <cellStyle name="60 % – Zvýrazn?ní1" xfId="451"/>
    <cellStyle name="60 % – Zvýrazn?ní2" xfId="452"/>
    <cellStyle name="60 % – Zvýrazn?ní3" xfId="453"/>
    <cellStyle name="60 % – Zvýrazn?ní4" xfId="454"/>
    <cellStyle name="60 % – Zvýrazn?ní5" xfId="455"/>
    <cellStyle name="60 % – Zvýrazn?ní6" xfId="456"/>
    <cellStyle name="60 % – Zvýraznění1" xfId="457"/>
    <cellStyle name="60 % – Zvýraznění2" xfId="458"/>
    <cellStyle name="60 % – Zvýraznění3" xfId="459"/>
    <cellStyle name="60 % – Zvýraznění4" xfId="460"/>
    <cellStyle name="60 % – Zvýraznění5" xfId="461"/>
    <cellStyle name="60 % – Zvýraznění6" xfId="462"/>
    <cellStyle name="60% - 1. jelöl?szín" xfId="463"/>
    <cellStyle name="60% - 1. jelölőszín" xfId="464"/>
    <cellStyle name="60% - 2. jelöl?szín" xfId="465"/>
    <cellStyle name="60% - 2. jelölőszín" xfId="466"/>
    <cellStyle name="60% - 3. jelöl?szín" xfId="467"/>
    <cellStyle name="60% - 3. jelölőszín" xfId="468"/>
    <cellStyle name="60% - 4. jelöl?szín" xfId="469"/>
    <cellStyle name="60% - 4. jelölőszín" xfId="470"/>
    <cellStyle name="60% - 5. jelöl?szín" xfId="471"/>
    <cellStyle name="60% - 5. jelölőszín" xfId="472"/>
    <cellStyle name="60% - 6. jelöl?szín" xfId="473"/>
    <cellStyle name="60% - 6. jelölőszín" xfId="474"/>
    <cellStyle name="60% - Accent1" xfId="475"/>
    <cellStyle name="60% - Accent1 2" xfId="476"/>
    <cellStyle name="60% - Accent1 3" xfId="477"/>
    <cellStyle name="60% - Accent2" xfId="478"/>
    <cellStyle name="60% - Accent2 2" xfId="479"/>
    <cellStyle name="60% - Accent2 3" xfId="480"/>
    <cellStyle name="60% - Accent3" xfId="481"/>
    <cellStyle name="60% - Accent3 2" xfId="482"/>
    <cellStyle name="60% - Accent3 3" xfId="483"/>
    <cellStyle name="60% - Accent4" xfId="484"/>
    <cellStyle name="60% - Accent4 2" xfId="485"/>
    <cellStyle name="60% - Accent4 3" xfId="486"/>
    <cellStyle name="60% - Accent5" xfId="487"/>
    <cellStyle name="60% - Accent5 2" xfId="488"/>
    <cellStyle name="60% - Accent5 3" xfId="489"/>
    <cellStyle name="60% - Accent6" xfId="490"/>
    <cellStyle name="60% - Accent6 2" xfId="491"/>
    <cellStyle name="60% - Accent6 3" xfId="492"/>
    <cellStyle name="60% - Akzent1" xfId="493"/>
    <cellStyle name="60% - Akzent1 10" xfId="494"/>
    <cellStyle name="60% - Akzent1 11" xfId="495"/>
    <cellStyle name="60% - Akzent1 2" xfId="496"/>
    <cellStyle name="60% - Akzent1 3" xfId="497"/>
    <cellStyle name="60% - Akzent1 4" xfId="498"/>
    <cellStyle name="60% - Akzent1 5" xfId="499"/>
    <cellStyle name="60% - Akzent1 6" xfId="500"/>
    <cellStyle name="60% - Akzent1 7" xfId="501"/>
    <cellStyle name="60% - Akzent1 8" xfId="502"/>
    <cellStyle name="60% - Akzent1 9" xfId="503"/>
    <cellStyle name="60% - Akzent2" xfId="504"/>
    <cellStyle name="60% - Akzent2 10" xfId="505"/>
    <cellStyle name="60% - Akzent2 11" xfId="506"/>
    <cellStyle name="60% - Akzent2 2" xfId="507"/>
    <cellStyle name="60% - Akzent2 3" xfId="508"/>
    <cellStyle name="60% - Akzent2 4" xfId="509"/>
    <cellStyle name="60% - Akzent2 5" xfId="510"/>
    <cellStyle name="60% - Akzent2 6" xfId="511"/>
    <cellStyle name="60% - Akzent2 7" xfId="512"/>
    <cellStyle name="60% - Akzent2 8" xfId="513"/>
    <cellStyle name="60% - Akzent2 9" xfId="514"/>
    <cellStyle name="60% - Akzent3" xfId="515"/>
    <cellStyle name="60% - Akzent3 10" xfId="516"/>
    <cellStyle name="60% - Akzent3 11" xfId="517"/>
    <cellStyle name="60% - Akzent3 2" xfId="518"/>
    <cellStyle name="60% - Akzent3 3" xfId="519"/>
    <cellStyle name="60% - Akzent3 4" xfId="520"/>
    <cellStyle name="60% - Akzent3 5" xfId="521"/>
    <cellStyle name="60% - Akzent3 6" xfId="522"/>
    <cellStyle name="60% - Akzent3 7" xfId="523"/>
    <cellStyle name="60% - Akzent3 8" xfId="524"/>
    <cellStyle name="60% - Akzent3 9" xfId="525"/>
    <cellStyle name="60% - Akzent4" xfId="526"/>
    <cellStyle name="60% - Akzent4 10" xfId="527"/>
    <cellStyle name="60% - Akzent4 11" xfId="528"/>
    <cellStyle name="60% - Akzent4 2" xfId="529"/>
    <cellStyle name="60% - Akzent4 3" xfId="530"/>
    <cellStyle name="60% - Akzent4 4" xfId="531"/>
    <cellStyle name="60% - Akzent4 5" xfId="532"/>
    <cellStyle name="60% - Akzent4 6" xfId="533"/>
    <cellStyle name="60% - Akzent4 7" xfId="534"/>
    <cellStyle name="60% - Akzent4 8" xfId="535"/>
    <cellStyle name="60% - Akzent4 9" xfId="536"/>
    <cellStyle name="60% - Akzent5" xfId="537"/>
    <cellStyle name="60% - Akzent5 10" xfId="538"/>
    <cellStyle name="60% - Akzent5 11" xfId="539"/>
    <cellStyle name="60% - Akzent5 2" xfId="540"/>
    <cellStyle name="60% - Akzent5 3" xfId="541"/>
    <cellStyle name="60% - Akzent5 4" xfId="542"/>
    <cellStyle name="60% - Akzent5 5" xfId="543"/>
    <cellStyle name="60% - Akzent5 6" xfId="544"/>
    <cellStyle name="60% - Akzent5 7" xfId="545"/>
    <cellStyle name="60% - Akzent5 8" xfId="546"/>
    <cellStyle name="60% - Akzent5 9" xfId="547"/>
    <cellStyle name="60% - Akzent6" xfId="548"/>
    <cellStyle name="60% - Akzent6 10" xfId="549"/>
    <cellStyle name="60% - Akzent6 11" xfId="550"/>
    <cellStyle name="60% - Akzent6 2" xfId="551"/>
    <cellStyle name="60% - Akzent6 3" xfId="552"/>
    <cellStyle name="60% - Akzent6 4" xfId="553"/>
    <cellStyle name="60% - Akzent6 5" xfId="554"/>
    <cellStyle name="60% - Akzent6 6" xfId="555"/>
    <cellStyle name="60% - Akzent6 7" xfId="556"/>
    <cellStyle name="60% - Akzent6 8" xfId="557"/>
    <cellStyle name="60% - Akzent6 9" xfId="558"/>
    <cellStyle name="60% - Colore 1" xfId="559"/>
    <cellStyle name="60% - Colore 2" xfId="560"/>
    <cellStyle name="60% - Colore 3" xfId="561"/>
    <cellStyle name="60% - Colore 4" xfId="562"/>
    <cellStyle name="60% - Colore 5" xfId="563"/>
    <cellStyle name="60% - Colore 6" xfId="564"/>
    <cellStyle name="6mitP" xfId="565"/>
    <cellStyle name="6ohneP" xfId="566"/>
    <cellStyle name="7mitP" xfId="567"/>
    <cellStyle name="9mitP" xfId="568"/>
    <cellStyle name="9ohneP" xfId="569"/>
    <cellStyle name="Accent1" xfId="570"/>
    <cellStyle name="Accent1 2" xfId="571"/>
    <cellStyle name="Accent1 3" xfId="572"/>
    <cellStyle name="Accent2" xfId="573"/>
    <cellStyle name="Accent2 2" xfId="574"/>
    <cellStyle name="Accent2 3" xfId="575"/>
    <cellStyle name="Accent3" xfId="576"/>
    <cellStyle name="Accent3 2" xfId="577"/>
    <cellStyle name="Accent3 3" xfId="578"/>
    <cellStyle name="Accent4" xfId="579"/>
    <cellStyle name="Accent4 2" xfId="580"/>
    <cellStyle name="Accent4 3" xfId="581"/>
    <cellStyle name="Accent5" xfId="582"/>
    <cellStyle name="Accent5 2" xfId="583"/>
    <cellStyle name="Accent5 3" xfId="584"/>
    <cellStyle name="Accent6" xfId="585"/>
    <cellStyle name="Accent6 2" xfId="586"/>
    <cellStyle name="Accent6 3" xfId="587"/>
    <cellStyle name="AG Bilanz pro PK akt. Jahrc1" xfId="588"/>
    <cellStyle name="AG Bilanz pro PK akt. Jahrc10" xfId="589"/>
    <cellStyle name="AG Bilanz pro PK akt. Jahrc12" xfId="590"/>
    <cellStyle name="AG Bilanz pro PK akt. Jahrc2" xfId="591"/>
    <cellStyle name="AG Bilanz pro PK akt. Jahrc3" xfId="592"/>
    <cellStyle name="AG Bilanz pro PK akt. Jahrc6" xfId="593"/>
    <cellStyle name="AG Bilanz pro PK akt. Jahrc7" xfId="594"/>
    <cellStyle name="AG Bilanz Summe  Anfang-akt. Jahrc1" xfId="595"/>
    <cellStyle name="AG Bilanz Summe  Anfang-akt. Jahrc10" xfId="596"/>
    <cellStyle name="AG Bilanz Summe  Anfang-akt. Jahrc12" xfId="597"/>
    <cellStyle name="AG Bilanz Summe  Anfang-akt. Jahrc2" xfId="598"/>
    <cellStyle name="AG Bilanz Summe  Anfang-akt. Jahrc3" xfId="599"/>
    <cellStyle name="AG Bilanz Summe  Anfang-akt. Jahrc6" xfId="600"/>
    <cellStyle name="AG Bilanz Summe  Anfang-akt. Jahrc7" xfId="601"/>
    <cellStyle name="AG G&amp;V pro PK akt. Jahrc1" xfId="602"/>
    <cellStyle name="AG G&amp;V pro PK akt. Jahrc10" xfId="603"/>
    <cellStyle name="AG G&amp;V pro PK akt. Jahrc12" xfId="604"/>
    <cellStyle name="AG G&amp;V pro PK akt. Jahrc2" xfId="605"/>
    <cellStyle name="AG G&amp;V pro PK akt. Jahrc3" xfId="606"/>
    <cellStyle name="AG G&amp;V pro PK akt. Jahrc6" xfId="607"/>
    <cellStyle name="AG G&amp;V pro PK akt. Jahrc7" xfId="608"/>
    <cellStyle name="AG G&amp;V Summe Anfang-akt. Jahrc1" xfId="609"/>
    <cellStyle name="AG G&amp;V Summe Anfang-akt. Jahrc10" xfId="610"/>
    <cellStyle name="AG G&amp;V Summe Anfang-akt. Jahrc12" xfId="611"/>
    <cellStyle name="AG G&amp;V Summe Anfang-akt. Jahrc2" xfId="612"/>
    <cellStyle name="AG G&amp;V Summe Anfang-akt. Jahrc3" xfId="613"/>
    <cellStyle name="AG G&amp;V Summe Anfang-akt. Jahrc6" xfId="614"/>
    <cellStyle name="AG G&amp;V Summe Anfang-akt. Jahrc7" xfId="615"/>
    <cellStyle name="Akzent1 10" xfId="616"/>
    <cellStyle name="Akzent1 11" xfId="617"/>
    <cellStyle name="Akzent1 2" xfId="618"/>
    <cellStyle name="Akzent1 3" xfId="619"/>
    <cellStyle name="Akzent1 4" xfId="620"/>
    <cellStyle name="Akzent1 5" xfId="621"/>
    <cellStyle name="Akzent1 6" xfId="622"/>
    <cellStyle name="Akzent1 7" xfId="623"/>
    <cellStyle name="Akzent1 8" xfId="624"/>
    <cellStyle name="Akzent1 9" xfId="625"/>
    <cellStyle name="Akzent2 10" xfId="626"/>
    <cellStyle name="Akzent2 11" xfId="627"/>
    <cellStyle name="Akzent2 2" xfId="628"/>
    <cellStyle name="Akzent2 3" xfId="629"/>
    <cellStyle name="Akzent2 4" xfId="630"/>
    <cellStyle name="Akzent2 5" xfId="631"/>
    <cellStyle name="Akzent2 6" xfId="632"/>
    <cellStyle name="Akzent2 7" xfId="633"/>
    <cellStyle name="Akzent2 8" xfId="634"/>
    <cellStyle name="Akzent2 9" xfId="635"/>
    <cellStyle name="Akzent3 10" xfId="636"/>
    <cellStyle name="Akzent3 11" xfId="637"/>
    <cellStyle name="Akzent3 2" xfId="638"/>
    <cellStyle name="Akzent3 3" xfId="639"/>
    <cellStyle name="Akzent3 4" xfId="640"/>
    <cellStyle name="Akzent3 5" xfId="641"/>
    <cellStyle name="Akzent3 6" xfId="642"/>
    <cellStyle name="Akzent3 7" xfId="643"/>
    <cellStyle name="Akzent3 8" xfId="644"/>
    <cellStyle name="Akzent3 9" xfId="645"/>
    <cellStyle name="Akzent4 10" xfId="646"/>
    <cellStyle name="Akzent4 11" xfId="647"/>
    <cellStyle name="Akzent4 2" xfId="648"/>
    <cellStyle name="Akzent4 3" xfId="649"/>
    <cellStyle name="Akzent4 4" xfId="650"/>
    <cellStyle name="Akzent4 5" xfId="651"/>
    <cellStyle name="Akzent4 6" xfId="652"/>
    <cellStyle name="Akzent4 7" xfId="653"/>
    <cellStyle name="Akzent4 8" xfId="654"/>
    <cellStyle name="Akzent4 9" xfId="655"/>
    <cellStyle name="Akzent5 10" xfId="656"/>
    <cellStyle name="Akzent5 11" xfId="657"/>
    <cellStyle name="Akzent5 2" xfId="658"/>
    <cellStyle name="Akzent5 3" xfId="659"/>
    <cellStyle name="Akzent5 4" xfId="660"/>
    <cellStyle name="Akzent5 5" xfId="661"/>
    <cellStyle name="Akzent5 6" xfId="662"/>
    <cellStyle name="Akzent5 7" xfId="663"/>
    <cellStyle name="Akzent5 8" xfId="664"/>
    <cellStyle name="Akzent5 9" xfId="665"/>
    <cellStyle name="Akzent6 10" xfId="666"/>
    <cellStyle name="Akzent6 11" xfId="667"/>
    <cellStyle name="Akzent6 2" xfId="668"/>
    <cellStyle name="Akzent6 3" xfId="669"/>
    <cellStyle name="Akzent6 4" xfId="670"/>
    <cellStyle name="Akzent6 5" xfId="671"/>
    <cellStyle name="Akzent6 6" xfId="672"/>
    <cellStyle name="Akzent6 7" xfId="673"/>
    <cellStyle name="Akzent6 8" xfId="674"/>
    <cellStyle name="Akzent6 9" xfId="675"/>
    <cellStyle name="Ausgabe 10" xfId="676"/>
    <cellStyle name="Ausgabe 11" xfId="677"/>
    <cellStyle name="Ausgabe 2" xfId="678"/>
    <cellStyle name="Ausgabe 3" xfId="679"/>
    <cellStyle name="Ausgabe 4" xfId="680"/>
    <cellStyle name="Ausgabe 5" xfId="681"/>
    <cellStyle name="Ausgabe 6" xfId="682"/>
    <cellStyle name="Ausgabe 7" xfId="683"/>
    <cellStyle name="Ausgabe 8" xfId="684"/>
    <cellStyle name="Ausgabe 9" xfId="685"/>
    <cellStyle name="AVERAGE" xfId="686"/>
    <cellStyle name="AVERAGE 2" xfId="687"/>
    <cellStyle name="AZ1" xfId="688"/>
    <cellStyle name="AZ1*" xfId="689"/>
    <cellStyle name="AZ2" xfId="690"/>
    <cellStyle name="AZ3" xfId="691"/>
    <cellStyle name="Bad" xfId="692"/>
    <cellStyle name="Bad 2" xfId="693"/>
    <cellStyle name="Bad 3" xfId="694"/>
    <cellStyle name="Bad 4" xfId="695"/>
    <cellStyle name="Bad 5" xfId="696"/>
    <cellStyle name="Bad 6" xfId="697"/>
    <cellStyle name="Berechneter Wert" xfId="698"/>
    <cellStyle name="Berechnung 10" xfId="699"/>
    <cellStyle name="Berechnung 11" xfId="700"/>
    <cellStyle name="Berechnung 2" xfId="701"/>
    <cellStyle name="Berechnung 3" xfId="702"/>
    <cellStyle name="Berechnung 4" xfId="703"/>
    <cellStyle name="Berechnung 5" xfId="704"/>
    <cellStyle name="Berechnung 6" xfId="705"/>
    <cellStyle name="Berechnung 7" xfId="706"/>
    <cellStyle name="Berechnung 8" xfId="707"/>
    <cellStyle name="Berechnung 9" xfId="708"/>
    <cellStyle name="Beschriftung" xfId="709"/>
    <cellStyle name="Bevitel" xfId="710"/>
    <cellStyle name="Bps" xfId="711"/>
    <cellStyle name="Calcolo" xfId="712"/>
    <cellStyle name="Calculation" xfId="713"/>
    <cellStyle name="Calculation 2" xfId="714"/>
    <cellStyle name="Calculation 2 2" xfId="715"/>
    <cellStyle name="Calculation 3" xfId="716"/>
    <cellStyle name="Calculation 4" xfId="717"/>
    <cellStyle name="Celkem" xfId="718"/>
    <cellStyle name="Cella collegata" xfId="719"/>
    <cellStyle name="Cella da controllare" xfId="720"/>
    <cellStyle name="Check Cell" xfId="721"/>
    <cellStyle name="Check Cell 2" xfId="722"/>
    <cellStyle name="Check Cell 3" xfId="723"/>
    <cellStyle name="Chybn?" xfId="724"/>
    <cellStyle name="Chybně" xfId="725"/>
    <cellStyle name="Cím" xfId="726"/>
    <cellStyle name="Címsor 1" xfId="727"/>
    <cellStyle name="Címsor 2" xfId="728"/>
    <cellStyle name="Címsor 3" xfId="729"/>
    <cellStyle name="Címsor 3 2" xfId="730"/>
    <cellStyle name="Címsor 3 2 2" xfId="731"/>
    <cellStyle name="Címsor 3 2 2 2" xfId="732"/>
    <cellStyle name="Címsor 3 2 3" xfId="733"/>
    <cellStyle name="Címsor 3 3" xfId="734"/>
    <cellStyle name="Címsor 3 3 2" xfId="735"/>
    <cellStyle name="Címsor 3 4" xfId="736"/>
    <cellStyle name="Címsor 4" xfId="737"/>
    <cellStyle name="Colore 1" xfId="738"/>
    <cellStyle name="Colore 2" xfId="739"/>
    <cellStyle name="Colore 3" xfId="740"/>
    <cellStyle name="Colore 4" xfId="741"/>
    <cellStyle name="Colore 5" xfId="742"/>
    <cellStyle name="Colore 6" xfId="743"/>
    <cellStyle name="Comma [0]" xfId="744"/>
    <cellStyle name="Comma [0] 2" xfId="745"/>
    <cellStyle name="Comma [0] 2 2" xfId="746"/>
    <cellStyle name="Comma [0] 2 2 2" xfId="747"/>
    <cellStyle name="Comma [0] 2 3" xfId="748"/>
    <cellStyle name="Comma [0] 3" xfId="749"/>
    <cellStyle name="Comma [0] 3 2" xfId="750"/>
    <cellStyle name="Comma [0] 3 2 2" xfId="751"/>
    <cellStyle name="Comma [0] 3 3" xfId="752"/>
    <cellStyle name="Comma 10" xfId="753"/>
    <cellStyle name="Comma 10 2" xfId="754"/>
    <cellStyle name="Comma 10 2 2" xfId="755"/>
    <cellStyle name="Comma 10 3" xfId="756"/>
    <cellStyle name="Comma 10 3 2" xfId="757"/>
    <cellStyle name="Comma 10 4" xfId="758"/>
    <cellStyle name="Comma 11" xfId="759"/>
    <cellStyle name="Comma 11 2" xfId="760"/>
    <cellStyle name="Comma 11 2 2" xfId="761"/>
    <cellStyle name="Comma 11 3" xfId="762"/>
    <cellStyle name="Comma 11 3 2" xfId="763"/>
    <cellStyle name="Comma 11 4" xfId="764"/>
    <cellStyle name="Comma 12" xfId="765"/>
    <cellStyle name="Comma 12 2" xfId="766"/>
    <cellStyle name="Comma 12 2 2" xfId="767"/>
    <cellStyle name="Comma 12 3" xfId="768"/>
    <cellStyle name="Comma 12 3 2" xfId="769"/>
    <cellStyle name="Comma 12 4" xfId="770"/>
    <cellStyle name="Comma 13" xfId="771"/>
    <cellStyle name="Comma 13 2" xfId="772"/>
    <cellStyle name="Comma 13 2 2" xfId="773"/>
    <cellStyle name="Comma 13 3" xfId="774"/>
    <cellStyle name="Comma 13 3 2" xfId="775"/>
    <cellStyle name="Comma 13 4" xfId="776"/>
    <cellStyle name="Comma 14" xfId="777"/>
    <cellStyle name="Comma 14 2" xfId="778"/>
    <cellStyle name="Comma 14 2 2" xfId="779"/>
    <cellStyle name="Comma 14 3" xfId="780"/>
    <cellStyle name="Comma 14 3 2" xfId="781"/>
    <cellStyle name="Comma 14 4" xfId="782"/>
    <cellStyle name="Comma 15" xfId="783"/>
    <cellStyle name="Comma 15 2" xfId="784"/>
    <cellStyle name="Comma 15 2 2" xfId="785"/>
    <cellStyle name="Comma 15 3" xfId="786"/>
    <cellStyle name="Comma 15 3 2" xfId="787"/>
    <cellStyle name="Comma 15 4" xfId="788"/>
    <cellStyle name="Comma 16" xfId="789"/>
    <cellStyle name="Comma 16 2" xfId="790"/>
    <cellStyle name="Comma 16 2 2" xfId="791"/>
    <cellStyle name="Comma 16 3" xfId="792"/>
    <cellStyle name="Comma 16 3 2" xfId="793"/>
    <cellStyle name="Comma 16 4" xfId="794"/>
    <cellStyle name="Comma 17" xfId="795"/>
    <cellStyle name="Comma 17 2" xfId="796"/>
    <cellStyle name="Comma 17 2 2" xfId="797"/>
    <cellStyle name="Comma 17 3" xfId="798"/>
    <cellStyle name="Comma 17 3 2" xfId="799"/>
    <cellStyle name="Comma 17 4" xfId="800"/>
    <cellStyle name="Comma 18" xfId="801"/>
    <cellStyle name="Comma 18 2" xfId="802"/>
    <cellStyle name="Comma 18 2 2" xfId="803"/>
    <cellStyle name="Comma 18 3" xfId="804"/>
    <cellStyle name="Comma 19" xfId="805"/>
    <cellStyle name="Comma 19 2" xfId="806"/>
    <cellStyle name="Comma 19 2 2" xfId="807"/>
    <cellStyle name="Comma 19 3" xfId="808"/>
    <cellStyle name="Comma 2" xfId="809"/>
    <cellStyle name="Comma 2 2" xfId="810"/>
    <cellStyle name="Comma 2 2 2" xfId="811"/>
    <cellStyle name="Comma 2 2 2 2" xfId="812"/>
    <cellStyle name="Comma 2 2 3" xfId="813"/>
    <cellStyle name="Comma 2 3" xfId="814"/>
    <cellStyle name="Comma 2 3 2" xfId="815"/>
    <cellStyle name="Comma 2 4" xfId="816"/>
    <cellStyle name="Comma 2 4 2" xfId="817"/>
    <cellStyle name="Comma 2 5" xfId="818"/>
    <cellStyle name="Comma 2 5 2" xfId="819"/>
    <cellStyle name="Comma 2 6" xfId="820"/>
    <cellStyle name="Comma 20" xfId="821"/>
    <cellStyle name="Comma 20 2" xfId="822"/>
    <cellStyle name="Comma 20 2 2" xfId="823"/>
    <cellStyle name="Comma 20 3" xfId="824"/>
    <cellStyle name="Comma 21" xfId="825"/>
    <cellStyle name="Comma 21 2" xfId="826"/>
    <cellStyle name="Comma 21 2 2" xfId="827"/>
    <cellStyle name="Comma 21 3" xfId="828"/>
    <cellStyle name="Comma 22" xfId="829"/>
    <cellStyle name="Comma 22 2" xfId="830"/>
    <cellStyle name="Comma 22 2 2" xfId="831"/>
    <cellStyle name="Comma 22 3" xfId="832"/>
    <cellStyle name="Comma 23" xfId="833"/>
    <cellStyle name="Comma 23 2" xfId="834"/>
    <cellStyle name="Comma 24" xfId="835"/>
    <cellStyle name="Comma 24 2" xfId="836"/>
    <cellStyle name="Comma 25" xfId="837"/>
    <cellStyle name="Comma 25 2" xfId="838"/>
    <cellStyle name="Comma 26" xfId="839"/>
    <cellStyle name="Comma 26 2" xfId="840"/>
    <cellStyle name="Comma 27" xfId="841"/>
    <cellStyle name="Comma 27 2" xfId="842"/>
    <cellStyle name="Comma 28" xfId="843"/>
    <cellStyle name="Comma 28 2" xfId="844"/>
    <cellStyle name="Comma 29" xfId="845"/>
    <cellStyle name="Comma 29 2" xfId="846"/>
    <cellStyle name="Comma 3" xfId="847"/>
    <cellStyle name="Comma 3 2" xfId="848"/>
    <cellStyle name="Comma 3 2 2" xfId="849"/>
    <cellStyle name="Comma 3 2 2 2" xfId="850"/>
    <cellStyle name="Comma 3 2 3" xfId="851"/>
    <cellStyle name="Comma 3 3" xfId="852"/>
    <cellStyle name="Comma 3 3 2" xfId="853"/>
    <cellStyle name="Comma 3 4" xfId="854"/>
    <cellStyle name="Comma 3 4 2" xfId="855"/>
    <cellStyle name="Comma 3 5" xfId="856"/>
    <cellStyle name="Comma 30" xfId="857"/>
    <cellStyle name="Comma 30 2" xfId="858"/>
    <cellStyle name="Comma 31" xfId="859"/>
    <cellStyle name="Comma 31 2" xfId="860"/>
    <cellStyle name="Comma 32" xfId="861"/>
    <cellStyle name="Comma 32 2" xfId="862"/>
    <cellStyle name="Comma 33" xfId="863"/>
    <cellStyle name="Comma 33 2" xfId="864"/>
    <cellStyle name="Comma 4" xfId="865"/>
    <cellStyle name="Comma 4 2" xfId="866"/>
    <cellStyle name="Comma 4 2 2" xfId="867"/>
    <cellStyle name="Comma 4 3" xfId="868"/>
    <cellStyle name="Comma 4 4" xfId="869"/>
    <cellStyle name="Comma 4 4 2" xfId="870"/>
    <cellStyle name="Comma 5" xfId="871"/>
    <cellStyle name="Comma 5 2" xfId="872"/>
    <cellStyle name="Comma 5 3" xfId="873"/>
    <cellStyle name="Comma 5 3 2" xfId="874"/>
    <cellStyle name="Comma 6" xfId="875"/>
    <cellStyle name="Comma 6 2" xfId="876"/>
    <cellStyle name="Comma 6 2 2" xfId="877"/>
    <cellStyle name="Comma 6 3" xfId="878"/>
    <cellStyle name="Comma 6 3 2" xfId="879"/>
    <cellStyle name="Comma 6 4" xfId="880"/>
    <cellStyle name="Comma 7" xfId="881"/>
    <cellStyle name="Comma 7 2" xfId="882"/>
    <cellStyle name="Comma 7 2 2" xfId="883"/>
    <cellStyle name="Comma 7 3" xfId="884"/>
    <cellStyle name="Comma 7 3 2" xfId="885"/>
    <cellStyle name="Comma 7 4" xfId="886"/>
    <cellStyle name="Comma 8" xfId="887"/>
    <cellStyle name="Comma 8 2" xfId="888"/>
    <cellStyle name="Comma 8 2 2" xfId="889"/>
    <cellStyle name="Comma 8 3" xfId="890"/>
    <cellStyle name="Comma 8 3 2" xfId="891"/>
    <cellStyle name="Comma 8 4" xfId="892"/>
    <cellStyle name="Comma 9" xfId="893"/>
    <cellStyle name="Comma 9 2" xfId="894"/>
    <cellStyle name="Comma 9 2 2" xfId="895"/>
    <cellStyle name="Comma 9 3" xfId="896"/>
    <cellStyle name="Comma 9 3 2" xfId="897"/>
    <cellStyle name="Comma 9 4" xfId="898"/>
    <cellStyle name="Comma0" xfId="899"/>
    <cellStyle name="Comma0 2" xfId="900"/>
    <cellStyle name="Currency" xfId="901"/>
    <cellStyle name="Currency [0]" xfId="902"/>
    <cellStyle name="Currency 2" xfId="903"/>
    <cellStyle name="Currency 2 2" xfId="904"/>
    <cellStyle name="Currency 2 3" xfId="905"/>
    <cellStyle name="Currency_1.1" xfId="906"/>
    <cellStyle name="Currency0" xfId="907"/>
    <cellStyle name="Currency0 2" xfId="908"/>
    <cellStyle name="Currency0 2 2" xfId="909"/>
    <cellStyle name="Currency0 3" xfId="910"/>
    <cellStyle name="Data" xfId="911"/>
    <cellStyle name="Date" xfId="912"/>
    <cellStyle name="Date 2" xfId="913"/>
    <cellStyle name="Dateneingabe" xfId="914"/>
    <cellStyle name="Datum" xfId="915"/>
    <cellStyle name="Datum 2" xfId="916"/>
    <cellStyle name="définition" xfId="917"/>
    <cellStyle name="Deࣘimal_ATcoicop87-96_Budget_15" xfId="918"/>
    <cellStyle name="Dez1" xfId="919"/>
    <cellStyle name="Dez3" xfId="920"/>
    <cellStyle name="Dezimal [0] 2" xfId="921"/>
    <cellStyle name="Dezimal [0] 2 2" xfId="922"/>
    <cellStyle name="Dezimal [1]" xfId="923"/>
    <cellStyle name="Dezimal [2]" xfId="924"/>
    <cellStyle name="Dezimal [s]" xfId="925"/>
    <cellStyle name="Dezimal [ss]" xfId="926"/>
    <cellStyle name="Dezimal +-" xfId="927"/>
    <cellStyle name="Dezimal +- 2" xfId="928"/>
    <cellStyle name="Dezimal 1" xfId="929"/>
    <cellStyle name="Dezimal 2" xfId="930"/>
    <cellStyle name="Dezimal 2 2" xfId="931"/>
    <cellStyle name="Dezimal 2 3" xfId="932"/>
    <cellStyle name="Dezimal 3" xfId="933"/>
    <cellStyle name="Dezimal 4" xfId="934"/>
    <cellStyle name="Dezimal 5" xfId="935"/>
    <cellStyle name="Dezimal 6" xfId="936"/>
    <cellStyle name="Dezimal[8]" xfId="937"/>
    <cellStyle name="DeziŴal" xfId="938"/>
    <cellStyle name="diskette" xfId="939"/>
    <cellStyle name="ebene1" xfId="940"/>
    <cellStyle name="ebene2" xfId="941"/>
    <cellStyle name="ebene3" xfId="942"/>
    <cellStyle name="ebene4" xfId="943"/>
    <cellStyle name="ebene5" xfId="944"/>
    <cellStyle name="Eigenschaft" xfId="945"/>
    <cellStyle name="Eingabe 10" xfId="946"/>
    <cellStyle name="Eingabe 11" xfId="947"/>
    <cellStyle name="Eingabe 2" xfId="948"/>
    <cellStyle name="Eingabe 3" xfId="949"/>
    <cellStyle name="Eingabe 4" xfId="950"/>
    <cellStyle name="Eingabe 5" xfId="951"/>
    <cellStyle name="Eingabe 6" xfId="952"/>
    <cellStyle name="Eingabe 7" xfId="953"/>
    <cellStyle name="Eingabe 8" xfId="954"/>
    <cellStyle name="Eingabe 9" xfId="955"/>
    <cellStyle name="Ellen?rz?cella" xfId="956"/>
    <cellStyle name="Ellenőrzőcella" xfId="957"/>
    <cellStyle name="Ergebnis 10" xfId="958"/>
    <cellStyle name="Ergebnis 11" xfId="959"/>
    <cellStyle name="Ergebnis 2" xfId="960"/>
    <cellStyle name="Ergebnis 3" xfId="961"/>
    <cellStyle name="Ergebnis 4" xfId="962"/>
    <cellStyle name="Ergebnis 5" xfId="963"/>
    <cellStyle name="Ergebnis 6" xfId="964"/>
    <cellStyle name="Ergebnis 7" xfId="965"/>
    <cellStyle name="Ergebnis 8" xfId="966"/>
    <cellStyle name="Ergebnis 9" xfId="967"/>
    <cellStyle name="Erklärender Text 10" xfId="968"/>
    <cellStyle name="Erklärender Text 11" xfId="969"/>
    <cellStyle name="Erklärender Text 2" xfId="970"/>
    <cellStyle name="Erklärender Text 3" xfId="971"/>
    <cellStyle name="Erklärender Text 4" xfId="972"/>
    <cellStyle name="Erklärender Text 5" xfId="973"/>
    <cellStyle name="Erklärender Text 6" xfId="974"/>
    <cellStyle name="Erklärender Text 7" xfId="975"/>
    <cellStyle name="Erklärender Text 8" xfId="976"/>
    <cellStyle name="Erklärender Text 9" xfId="977"/>
    <cellStyle name="Euro" xfId="7"/>
    <cellStyle name="Euro 2" xfId="978"/>
    <cellStyle name="Euro 2 2" xfId="979"/>
    <cellStyle name="Euro 2 3" xfId="980"/>
    <cellStyle name="Euro 2 4" xfId="981"/>
    <cellStyle name="Euro 3" xfId="982"/>
    <cellStyle name="Euro 3 2" xfId="983"/>
    <cellStyle name="Euro 4" xfId="984"/>
    <cellStyle name="Euro 5" xfId="985"/>
    <cellStyle name="Euro 6" xfId="986"/>
    <cellStyle name="Euro 7" xfId="987"/>
    <cellStyle name="EUROSTAT Pro PK akt. Jahrc1" xfId="988"/>
    <cellStyle name="EUROSTAT Pro PK akt. Jahrc10" xfId="989"/>
    <cellStyle name="EUROSTAT Pro PK akt. Jahrc12" xfId="990"/>
    <cellStyle name="EUROSTAT Pro PK akt. Jahrc2" xfId="991"/>
    <cellStyle name="EUROSTAT Pro PK akt. Jahrc3" xfId="992"/>
    <cellStyle name="EUROSTAT Pro PK akt. Jahrc6" xfId="993"/>
    <cellStyle name="EUROSTAT Pro PK akt. Jahrc7" xfId="994"/>
    <cellStyle name="Exp" xfId="995"/>
    <cellStyle name="Explanatory Text" xfId="996"/>
    <cellStyle name="Explanatory Text 2" xfId="997"/>
    <cellStyle name="Explanatory Text 3" xfId="998"/>
    <cellStyle name="External" xfId="999"/>
    <cellStyle name="F7" xfId="1000"/>
    <cellStyle name="Figyelmeztetés" xfId="1001"/>
    <cellStyle name="Fixed" xfId="1002"/>
    <cellStyle name="Fixed 2" xfId="1003"/>
    <cellStyle name="Followed Hyperlink" xfId="1004"/>
    <cellStyle name="Formblatt A Betr./Überbetr/Ges. akt. Jahrc1" xfId="1005"/>
    <cellStyle name="Formblatt A Betr./Überbetr/Ges. akt. Jahrc10" xfId="1006"/>
    <cellStyle name="Formblatt A Betr./Überbetr/Ges. akt. Jahrc13" xfId="1007"/>
    <cellStyle name="Formblatt A Betr./Überbetr/Ges. akt. Jahrc14" xfId="1008"/>
    <cellStyle name="Formblatt A Betr./Überbetr/Ges. akt. Jahrc15" xfId="1009"/>
    <cellStyle name="Formblatt A Betr./Überbetr/Ges. akt. Jahrc2" xfId="1010"/>
    <cellStyle name="Formblatt A Betr./Überbetr/Ges. akt. Jahrc3" xfId="1011"/>
    <cellStyle name="Formblatt A Betr./Überbetr/Ges. akt. Jahrc6" xfId="1012"/>
    <cellStyle name="Formblatt A Betr./Überbetr/Ges. akt. Jahrc7" xfId="1013"/>
    <cellStyle name="Formblatt A Pro PK akt. Jahrc1" xfId="1014"/>
    <cellStyle name="Formblatt A Pro PK akt. Jahrc10" xfId="1015"/>
    <cellStyle name="Formblatt A Pro PK akt. Jahrc12" xfId="1016"/>
    <cellStyle name="Formblatt A Pro PK akt. Jahrc2" xfId="1017"/>
    <cellStyle name="Formblatt A Pro PK akt. Jahrc3" xfId="1018"/>
    <cellStyle name="Formblatt A Pro PK akt. Jahrc6" xfId="1019"/>
    <cellStyle name="Formblatt A Pro PK akt. Jahrc7" xfId="1020"/>
    <cellStyle name="Formblatt B Betr./Überbetr/Ges. akt. Jahrc1" xfId="1021"/>
    <cellStyle name="Formblatt B Betr./Überbetr/Ges. akt. Jahrc10" xfId="1022"/>
    <cellStyle name="Formblatt B Betr./Überbetr/Ges. akt. Jahrc12" xfId="1023"/>
    <cellStyle name="Formblatt B Betr./Überbetr/Ges. akt. Jahrc13" xfId="1024"/>
    <cellStyle name="Formblatt B Betr./Überbetr/Ges. akt. Jahrc14" xfId="1025"/>
    <cellStyle name="Formblatt B Betr./Überbetr/Ges. akt. Jahrc2" xfId="1026"/>
    <cellStyle name="Formblatt B Betr./Überbetr/Ges. akt. Jahrc3" xfId="1027"/>
    <cellStyle name="Formblatt B Betr./Überbetr/Ges. akt. Jahrc6" xfId="1028"/>
    <cellStyle name="Formblatt B Betr./Überbetr/Ges. akt. Jahrc7" xfId="1029"/>
    <cellStyle name="Formblatt B Pro PK akt. Jahrc1" xfId="1030"/>
    <cellStyle name="Formblatt B Pro PK akt. Jahrc10" xfId="1031"/>
    <cellStyle name="Formblatt B Pro PK akt. Jahrc12" xfId="1032"/>
    <cellStyle name="Formblatt B Pro PK akt. Jahrc2" xfId="1033"/>
    <cellStyle name="Formblatt B Pro PK akt. Jahrc3" xfId="1034"/>
    <cellStyle name="Formblatt B Pro PK akt. Jahrc6" xfId="1035"/>
    <cellStyle name="Formblatt B Pro PK akt. Jahrc7" xfId="1036"/>
    <cellStyle name="Fuss" xfId="1037"/>
    <cellStyle name="FV" xfId="1038"/>
    <cellStyle name="Ganz" xfId="1039"/>
    <cellStyle name="GenC" xfId="1040"/>
    <cellStyle name="GenR" xfId="1041"/>
    <cellStyle name="Good" xfId="1042"/>
    <cellStyle name="Good 2" xfId="1043"/>
    <cellStyle name="Good 3" xfId="1044"/>
    <cellStyle name="Good 4" xfId="1045"/>
    <cellStyle name="Good 5" xfId="1046"/>
    <cellStyle name="Gut 10" xfId="1047"/>
    <cellStyle name="Gut 11" xfId="1048"/>
    <cellStyle name="Gut 2" xfId="1049"/>
    <cellStyle name="Gut 3" xfId="1050"/>
    <cellStyle name="Gut 4" xfId="1051"/>
    <cellStyle name="Gut 5" xfId="1052"/>
    <cellStyle name="Gut 6" xfId="1053"/>
    <cellStyle name="Gut 7" xfId="1054"/>
    <cellStyle name="Gut 8" xfId="1055"/>
    <cellStyle name="Gut 9" xfId="1056"/>
    <cellStyle name="Hauptüberschrift" xfId="1057"/>
    <cellStyle name="heading" xfId="1058"/>
    <cellStyle name="Heading 1" xfId="1059"/>
    <cellStyle name="Heading 1 2" xfId="1060"/>
    <cellStyle name="Heading 1 3" xfId="1061"/>
    <cellStyle name="Heading 1 4" xfId="1062"/>
    <cellStyle name="Heading 2" xfId="1063"/>
    <cellStyle name="Heading 2 2" xfId="1064"/>
    <cellStyle name="Heading 2 3" xfId="1065"/>
    <cellStyle name="Heading 2 4" xfId="1066"/>
    <cellStyle name="Heading 3" xfId="1067"/>
    <cellStyle name="Heading 3 2" xfId="1068"/>
    <cellStyle name="Heading 3 2 2" xfId="1069"/>
    <cellStyle name="Heading 3 2 2 2" xfId="1070"/>
    <cellStyle name="Heading 3 2 3" xfId="1071"/>
    <cellStyle name="Heading 3 2 4" xfId="1072"/>
    <cellStyle name="Heading 3 3" xfId="1073"/>
    <cellStyle name="Heading 3 3 2" xfId="1074"/>
    <cellStyle name="Heading 3 4" xfId="1075"/>
    <cellStyle name="Heading 3 5" xfId="1076"/>
    <cellStyle name="Heading 4" xfId="1077"/>
    <cellStyle name="Heading 4 2" xfId="1078"/>
    <cellStyle name="Heading 4 3" xfId="1079"/>
    <cellStyle name="Highest_Figures" xfId="1080"/>
    <cellStyle name="Hivatkozott cella" xfId="1081"/>
    <cellStyle name="Hyperlink 2" xfId="1082"/>
    <cellStyle name="Hyperlink 2 2" xfId="1083"/>
    <cellStyle name="Hyperlink 3" xfId="1084"/>
    <cellStyle name="Hyperlink 4" xfId="1085"/>
    <cellStyle name="in Mio" xfId="1086"/>
    <cellStyle name="Input 2" xfId="1087"/>
    <cellStyle name="Input 2 2" xfId="1088"/>
    <cellStyle name="Input 3" xfId="1089"/>
    <cellStyle name="itmln" xfId="1090"/>
    <cellStyle name="Jegyzet" xfId="1091"/>
    <cellStyle name="Jelöl?szín (1)" xfId="1092"/>
    <cellStyle name="Jelöl?szín (2)" xfId="1093"/>
    <cellStyle name="Jelöl?szín (3)" xfId="1094"/>
    <cellStyle name="Jelöl?szín (4)" xfId="1095"/>
    <cellStyle name="Jelöl?szín (5)" xfId="1096"/>
    <cellStyle name="Jelöl?szín (6)" xfId="1097"/>
    <cellStyle name="Jelölőszín (1)" xfId="1098"/>
    <cellStyle name="Jelölőszín (2)" xfId="1099"/>
    <cellStyle name="Jelölőszín (3)" xfId="1100"/>
    <cellStyle name="Jelölőszín (4)" xfId="1101"/>
    <cellStyle name="Jelölőszín (5)" xfId="1102"/>
    <cellStyle name="Jelölőszín (6)" xfId="1103"/>
    <cellStyle name="Jó" xfId="1104"/>
    <cellStyle name="Kimenet" xfId="1105"/>
    <cellStyle name="Komma 10" xfId="1106"/>
    <cellStyle name="Komma 10 2" xfId="1107"/>
    <cellStyle name="Komma 11" xfId="1108"/>
    <cellStyle name="Komma 11 2" xfId="1109"/>
    <cellStyle name="Komma 12" xfId="1110"/>
    <cellStyle name="Komma 13" xfId="1111"/>
    <cellStyle name="Komma 2" xfId="6"/>
    <cellStyle name="Komma 2 2" xfId="1112"/>
    <cellStyle name="Komma 2 2 2" xfId="1113"/>
    <cellStyle name="Komma 2 2 2 2" xfId="1114"/>
    <cellStyle name="Komma 2 2 2 3" xfId="1115"/>
    <cellStyle name="Komma 2 2 3" xfId="1116"/>
    <cellStyle name="Komma 2 3" xfId="1117"/>
    <cellStyle name="Komma 2 3 2" xfId="1118"/>
    <cellStyle name="Komma 2 3 3" xfId="1119"/>
    <cellStyle name="Komma 2 4" xfId="1120"/>
    <cellStyle name="Komma 3" xfId="1121"/>
    <cellStyle name="Komma 3 2" xfId="1122"/>
    <cellStyle name="Komma 3 2 2" xfId="1123"/>
    <cellStyle name="Komma 3 2 2 2" xfId="1124"/>
    <cellStyle name="Komma 3 2 2 2 2" xfId="1125"/>
    <cellStyle name="Komma 3 2 2 3" xfId="1126"/>
    <cellStyle name="Komma 3 2 3" xfId="1127"/>
    <cellStyle name="Komma 3 2 3 2" xfId="1128"/>
    <cellStyle name="Komma 3 2 4" xfId="1129"/>
    <cellStyle name="Komma 3 3" xfId="1130"/>
    <cellStyle name="Komma 3 3 2" xfId="1131"/>
    <cellStyle name="Komma 3 3 2 2" xfId="1132"/>
    <cellStyle name="Komma 3 3 3" xfId="1133"/>
    <cellStyle name="Komma 3 4" xfId="1134"/>
    <cellStyle name="Komma 3 4 2" xfId="1135"/>
    <cellStyle name="Komma 3 4 2 2" xfId="1136"/>
    <cellStyle name="Komma 3 4 3" xfId="1137"/>
    <cellStyle name="Komma 3 5" xfId="1138"/>
    <cellStyle name="Komma 3 5 2" xfId="1139"/>
    <cellStyle name="Komma 4" xfId="1140"/>
    <cellStyle name="Komma 4 2" xfId="1141"/>
    <cellStyle name="Komma 4 2 2" xfId="1142"/>
    <cellStyle name="Komma 4 2 3" xfId="1143"/>
    <cellStyle name="Komma 4 3" xfId="1144"/>
    <cellStyle name="Komma 5" xfId="1145"/>
    <cellStyle name="Komma 5 2" xfId="1146"/>
    <cellStyle name="Komma 5 2 2" xfId="1147"/>
    <cellStyle name="Komma 5 3" xfId="1148"/>
    <cellStyle name="Komma 6" xfId="1149"/>
    <cellStyle name="Komma 6 2" xfId="1150"/>
    <cellStyle name="Komma 6 2 2" xfId="1151"/>
    <cellStyle name="Komma 6 2 3" xfId="1152"/>
    <cellStyle name="Komma 6 3" xfId="1153"/>
    <cellStyle name="Komma 6 4" xfId="1154"/>
    <cellStyle name="Komma 7" xfId="1155"/>
    <cellStyle name="Komma 7 2" xfId="1156"/>
    <cellStyle name="Komma 7 2 2" xfId="1157"/>
    <cellStyle name="Komma 7 3" xfId="1158"/>
    <cellStyle name="Komma 7 3 2" xfId="1159"/>
    <cellStyle name="Komma 7 4" xfId="1160"/>
    <cellStyle name="Komma 7 4 2" xfId="1161"/>
    <cellStyle name="Komma 7 5" xfId="1162"/>
    <cellStyle name="Komma 7 5 2" xfId="1163"/>
    <cellStyle name="Komma 7 6" xfId="1164"/>
    <cellStyle name="Komma 8" xfId="1165"/>
    <cellStyle name="Komma 8 2" xfId="1166"/>
    <cellStyle name="Komma 8 2 2" xfId="1167"/>
    <cellStyle name="Komma 8 2 2 2" xfId="1168"/>
    <cellStyle name="Komma 8 2 2 2 2" xfId="1169"/>
    <cellStyle name="Komma 8 2 2 3" xfId="1170"/>
    <cellStyle name="Komma 8 2 2 3 2" xfId="1171"/>
    <cellStyle name="Komma 8 2 2 3 2 2" xfId="1172"/>
    <cellStyle name="Komma 8 2 2 3 3" xfId="1173"/>
    <cellStyle name="Komma 8 2 2 3 3 2" xfId="1174"/>
    <cellStyle name="Komma 8 2 2 3 3 2 2" xfId="1175"/>
    <cellStyle name="Komma 8 2 2 3 3 2 2 2" xfId="1176"/>
    <cellStyle name="Komma 8 2 2 3 3 2 2 2 2" xfId="1177"/>
    <cellStyle name="Komma 8 2 2 3 3 2 2 2 2 2" xfId="1178"/>
    <cellStyle name="Komma 8 2 2 3 3 2 2 2 2 2 2" xfId="1179"/>
    <cellStyle name="Komma 8 2 2 3 3 2 2 2 2 2 2 2" xfId="1180"/>
    <cellStyle name="Komma 8 2 2 3 3 2 2 2 2 2 2 2 2" xfId="1181"/>
    <cellStyle name="Komma 8 2 2 3 3 2 2 2 2 2 2 2 2 2" xfId="1182"/>
    <cellStyle name="Komma 8 2 2 3 3 2 2 2 2 2 2 2 2 2 2" xfId="1183"/>
    <cellStyle name="Komma 8 2 2 3 3 2 2 2 2 2 2 2 2 2 2 2" xfId="1184"/>
    <cellStyle name="Komma 8 2 2 3 3 2 2 2 2 2 2 2 2 2 2 2 2" xfId="1185"/>
    <cellStyle name="Komma 8 2 2 3 3 2 2 2 2 2 2 2 2 2 2 2 2 2" xfId="1186"/>
    <cellStyle name="Komma 8 2 2 3 3 2 2 2 2 2 2 2 2 2 2 2 2 2 2" xfId="1187"/>
    <cellStyle name="Komma 8 2 2 3 3 2 2 2 2 2 2 2 2 2 2 2 2 2 2 2" xfId="1188"/>
    <cellStyle name="Komma 8 2 2 3 3 2 2 2 2 2 2 2 2 2 2 2 2 2 2 2 2" xfId="1189"/>
    <cellStyle name="Komma 8 2 2 3 3 2 2 2 2 2 2 2 2 2 2 2 2 2 2 2 2 2" xfId="1190"/>
    <cellStyle name="Komma 8 2 2 3 3 2 2 2 2 2 2 2 2 2 2 2 2 2 2 2 2 2 2" xfId="1191"/>
    <cellStyle name="Komma 8 2 2 3 3 2 2 2 2 2 2 2 2 2 2 2 2 2 2 2 2 2 2 2" xfId="1192"/>
    <cellStyle name="Komma 8 2 2 3 3 2 2 2 2 2 2 2 2 2 2 2 2 2 2 2 2 2 2 2 2" xfId="1193"/>
    <cellStyle name="Komma 8 2 2 3 3 2 2 2 2 2 2 2 2 2 2 2 2 2 2 2 2 2 2 2 2 2" xfId="1194"/>
    <cellStyle name="Komma 8 2 2 3 3 2 2 2 2 2 2 2 2 2 2 2 2 2 2 2 2 2 2 2 2 2 2" xfId="1195"/>
    <cellStyle name="Komma 8 2 2 3 3 2 2 2 2 2 2 2 2 2 2 2 2 2 2 2 2 2 2 2 2 2 2 2" xfId="1196"/>
    <cellStyle name="Komma 8 2 2 3 3 2 2 2 2 2 2 2 2 2 2 2 2 2 2 2 2 2 2 2 2 2 2 2 2" xfId="1197"/>
    <cellStyle name="Komma 8 2 2 3 3 2 2 2 2 2 2 2 2 2 2 2 2 2 2 2 2 2 2 2 2 2 2 3" xfId="1198"/>
    <cellStyle name="Komma 8 2 2 3 3 2 2 2 2 2 2 2 2 2 2 2 2 2 2 2 2 2 2 2 2 2 3" xfId="1199"/>
    <cellStyle name="Komma 8 2 2 3 3 2 2 2 2 2 2 2 2 2 2 2 2 2 2 2 2 2 2 2 2 3" xfId="1200"/>
    <cellStyle name="Komma 8 2 2 3 3 2 2 2 2 2 2 2 2 2 2 2 2 2 2 2 2 2 2 2 3" xfId="1201"/>
    <cellStyle name="Komma 8 2 2 3 3 2 2 2 2 2 2 2 2 2 2 2 2 2 2 2 2 2 2 3" xfId="1202"/>
    <cellStyle name="Komma 8 2 2 3 3 2 2 2 2 2 2 2 2 2 2 2 2 2 2 2 2 2 3" xfId="1203"/>
    <cellStyle name="Komma 8 2 2 3 3 2 2 2 2 2 2 2 2 2 2 2 2 2 2 2 2 3" xfId="1204"/>
    <cellStyle name="Komma 8 2 2 3 3 2 2 2 2 2 2 2 2 2 2 2 2 2 2 2 3" xfId="1205"/>
    <cellStyle name="Komma 8 2 2 3 3 2 2 2 2 2 2 2 2 2 2 2 2 2 2 3" xfId="1206"/>
    <cellStyle name="Komma 8 2 2 3 3 2 2 2 2 2 2 2 2 2 2 2 2 2 3" xfId="1207"/>
    <cellStyle name="Komma 8 2 2 3 3 2 2 2 2 2 2 2 2 2 2 2 2 3" xfId="1208"/>
    <cellStyle name="Komma 8 2 2 3 3 2 2 2 2 2 2 2 2 2 2 2 3" xfId="1209"/>
    <cellStyle name="Komma 8 2 2 3 3 2 2 2 2 2 2 2 2 2 2 3" xfId="1210"/>
    <cellStyle name="Komma 8 2 2 3 3 2 2 2 2 2 2 2 2 2 3" xfId="1211"/>
    <cellStyle name="Komma 8 2 2 3 3 2 2 2 2 2 2 2 2 3" xfId="1212"/>
    <cellStyle name="Komma 8 2 2 3 3 2 2 2 2 2 2 2 3" xfId="1213"/>
    <cellStyle name="Komma 8 2 2 3 3 2 2 2 2 2 2 3" xfId="1214"/>
    <cellStyle name="Komma 8 2 2 3 3 2 2 2 2 2 3" xfId="1215"/>
    <cellStyle name="Komma 8 2 2 3 3 2 2 2 2 3" xfId="1216"/>
    <cellStyle name="Komma 8 2 2 3 3 2 2 2 3" xfId="1217"/>
    <cellStyle name="Komma 8 2 2 3 3 2 2 3" xfId="1218"/>
    <cellStyle name="Komma 8 2 2 3 3 2 3" xfId="1219"/>
    <cellStyle name="Komma 8 2 2 3 3 3" xfId="1220"/>
    <cellStyle name="Komma 8 2 2 3 4" xfId="1221"/>
    <cellStyle name="Komma 8 2 2 4" xfId="1222"/>
    <cellStyle name="Komma 8 2 3" xfId="1223"/>
    <cellStyle name="Komma 8 3" xfId="1224"/>
    <cellStyle name="Komma 8 3 2" xfId="1225"/>
    <cellStyle name="Komma 8 4" xfId="1226"/>
    <cellStyle name="Komma 8 4 2" xfId="1227"/>
    <cellStyle name="Komma 8 5" xfId="1228"/>
    <cellStyle name="Komma 8 5 2" xfId="1229"/>
    <cellStyle name="Komma 8 6" xfId="1230"/>
    <cellStyle name="Komma 9" xfId="1231"/>
    <cellStyle name="Komma 9 2" xfId="1232"/>
    <cellStyle name="Komma 9 3" xfId="1233"/>
    <cellStyle name="Komma0" xfId="1234"/>
    <cellStyle name="Komma0 2" xfId="1235"/>
    <cellStyle name="Kontrolní bu?ka" xfId="1236"/>
    <cellStyle name="Kontrolní buňka" xfId="1237"/>
    <cellStyle name="Koptekst 1" xfId="1238"/>
    <cellStyle name="Koptekst 2" xfId="1239"/>
    <cellStyle name="KPMG Heading 1" xfId="1240"/>
    <cellStyle name="KPMG Heading 2" xfId="1241"/>
    <cellStyle name="KPMG Heading 3" xfId="1242"/>
    <cellStyle name="KPMG Heading 4" xfId="1243"/>
    <cellStyle name="KPMG Normal" xfId="1244"/>
    <cellStyle name="KPMG Normal Text" xfId="1245"/>
    <cellStyle name="KPMG Normal_Überschlägige Impairmentrechnung MFP 13012011" xfId="1246"/>
    <cellStyle name="lang" xfId="1247"/>
    <cellStyle name="Level1" xfId="1248"/>
    <cellStyle name="Lien hypertexte" xfId="1249"/>
    <cellStyle name="Lien hypertexte visité" xfId="1250"/>
    <cellStyle name="light kursiv" xfId="1251"/>
    <cellStyle name="Linked Cell" xfId="1252"/>
    <cellStyle name="Linked Cell 2" xfId="1253"/>
    <cellStyle name="Linked Cell 3" xfId="1254"/>
    <cellStyle name="Magyarázó szöveg" xfId="1255"/>
    <cellStyle name="MARGINAL" xfId="1256"/>
    <cellStyle name="Mesi" xfId="1257"/>
    <cellStyle name="Migliaia (,0)" xfId="1258"/>
    <cellStyle name="Migliaia (,0) 2" xfId="1259"/>
    <cellStyle name="Migliaia (+0)" xfId="1260"/>
    <cellStyle name="Migliaia (0)_1996-97" xfId="1261"/>
    <cellStyle name="Migliaia_1996-97" xfId="1262"/>
    <cellStyle name="Millares [0]_FISCAL~1" xfId="1263"/>
    <cellStyle name="Millares_FISCAL~1" xfId="1264"/>
    <cellStyle name="Milliers [0] 2" xfId="1265"/>
    <cellStyle name="Milliers [0] 2 2" xfId="1266"/>
    <cellStyle name="Milliers 2" xfId="1267"/>
    <cellStyle name="Milliers 2 2" xfId="1268"/>
    <cellStyle name="Milliers 2 3" xfId="1269"/>
    <cellStyle name="Milliers 3" xfId="1270"/>
    <cellStyle name="Milliers 4" xfId="1271"/>
    <cellStyle name="Milliers 4 2" xfId="1272"/>
    <cellStyle name="Mio" xfId="1273"/>
    <cellStyle name="mitP" xfId="1274"/>
    <cellStyle name="Moneda [0]_FISCAL~1" xfId="1275"/>
    <cellStyle name="Moneda_FISCAL~1" xfId="1276"/>
    <cellStyle name="Money" xfId="1277"/>
    <cellStyle name="Money0" xfId="1278"/>
    <cellStyle name="Motif" xfId="1279"/>
    <cellStyle name="Nadpis 1" xfId="1280"/>
    <cellStyle name="Nadpis 2" xfId="1281"/>
    <cellStyle name="Nadpis 3" xfId="1282"/>
    <cellStyle name="Nadpis 3 2" xfId="1283"/>
    <cellStyle name="Nadpis 3 2 2" xfId="1284"/>
    <cellStyle name="Nadpis 3 2 2 2" xfId="1285"/>
    <cellStyle name="Nadpis 3 2 3" xfId="1286"/>
    <cellStyle name="Nadpis 3 3" xfId="1287"/>
    <cellStyle name="Nadpis 3 3 2" xfId="1288"/>
    <cellStyle name="Nadpis 3 4" xfId="1289"/>
    <cellStyle name="Nadpis 4" xfId="1290"/>
    <cellStyle name="Název" xfId="1291"/>
    <cellStyle name="Neutral 10" xfId="1292"/>
    <cellStyle name="Neutral 11" xfId="1293"/>
    <cellStyle name="Neutral 2" xfId="1294"/>
    <cellStyle name="Neutral 3" xfId="1295"/>
    <cellStyle name="Neutral 4" xfId="1296"/>
    <cellStyle name="Neutral 5" xfId="1297"/>
    <cellStyle name="Neutral 6" xfId="1298"/>
    <cellStyle name="Neutral 7" xfId="1299"/>
    <cellStyle name="Neutral 8" xfId="1300"/>
    <cellStyle name="Neutral 9" xfId="1301"/>
    <cellStyle name="Neutrale" xfId="1302"/>
    <cellStyle name="Neutrální" xfId="1303"/>
    <cellStyle name="nombres" xfId="1304"/>
    <cellStyle name="Non_definito" xfId="1305"/>
    <cellStyle name="Normal - Style1" xfId="1306"/>
    <cellStyle name="Normal 10" xfId="1307"/>
    <cellStyle name="Normal 10 2" xfId="1308"/>
    <cellStyle name="Normal 10_TableB_box" xfId="1309"/>
    <cellStyle name="Normal 11" xfId="1310"/>
    <cellStyle name="Normal 12" xfId="1311"/>
    <cellStyle name="Normal 13" xfId="1312"/>
    <cellStyle name="Normal 14" xfId="1313"/>
    <cellStyle name="Normal 15" xfId="1314"/>
    <cellStyle name="Normal 16" xfId="1315"/>
    <cellStyle name="Normal 16 2" xfId="1316"/>
    <cellStyle name="Normal 16 2 2" xfId="1317"/>
    <cellStyle name="Normal 16 2 2 2" xfId="1318"/>
    <cellStyle name="Normal 16 2 3" xfId="1319"/>
    <cellStyle name="Normal 16 3" xfId="1320"/>
    <cellStyle name="Normal 16 3 2" xfId="1321"/>
    <cellStyle name="Normal 16 4" xfId="1322"/>
    <cellStyle name="Normal 17" xfId="1323"/>
    <cellStyle name="Normal 17 2" xfId="1324"/>
    <cellStyle name="Normal 17 2 2" xfId="1325"/>
    <cellStyle name="Normal 17 2 2 2" xfId="1326"/>
    <cellStyle name="Normal 17 2 3" xfId="1327"/>
    <cellStyle name="Normal 17 3" xfId="1328"/>
    <cellStyle name="Normal 17 3 2" xfId="1329"/>
    <cellStyle name="Normal 17 4" xfId="1330"/>
    <cellStyle name="Normal 18" xfId="1331"/>
    <cellStyle name="Normal 18 2" xfId="1332"/>
    <cellStyle name="Normal 19" xfId="1333"/>
    <cellStyle name="Normal 2" xfId="1334"/>
    <cellStyle name="Normal 2 2" xfId="1335"/>
    <cellStyle name="Normal 2 2 2" xfId="1336"/>
    <cellStyle name="Normal 2 2 2 2" xfId="1337"/>
    <cellStyle name="Normal 2 2 2 3" xfId="1338"/>
    <cellStyle name="Normal 2 2 2 3 2" xfId="1339"/>
    <cellStyle name="Normal 2 2 2 3 2 2" xfId="1340"/>
    <cellStyle name="Normal 2 2 2 3 2 2 2" xfId="1341"/>
    <cellStyle name="Normal 2 2 2 3 2 3" xfId="1342"/>
    <cellStyle name="Normal 2 2 2 3 3" xfId="1343"/>
    <cellStyle name="Normal 2 2 2 3 3 2" xfId="1344"/>
    <cellStyle name="Normal 2 2 2 3 4" xfId="1345"/>
    <cellStyle name="Normal 2 2 3" xfId="1346"/>
    <cellStyle name="Normal 2 2_TableB_box" xfId="1347"/>
    <cellStyle name="Normal 2 3" xfId="1348"/>
    <cellStyle name="Normal 2 3 2" xfId="1349"/>
    <cellStyle name="Normal 2 3 3" xfId="1350"/>
    <cellStyle name="Normal 2 3 3 2" xfId="1351"/>
    <cellStyle name="Normal 2 3 3 2 2" xfId="1352"/>
    <cellStyle name="Normal 2 3 3 2 2 2" xfId="1353"/>
    <cellStyle name="Normal 2 3 3 2 3" xfId="1354"/>
    <cellStyle name="Normal 2 3 3 3" xfId="1355"/>
    <cellStyle name="Normal 2 3 3 3 2" xfId="1356"/>
    <cellStyle name="Normal 2 3 3 4" xfId="1357"/>
    <cellStyle name="Normal 2 3_TableB_box" xfId="1358"/>
    <cellStyle name="Normal 2 4" xfId="1359"/>
    <cellStyle name="Normal 2 4 2" xfId="1360"/>
    <cellStyle name="Normal 2 4_TableB_box" xfId="1361"/>
    <cellStyle name="Normal 2 5" xfId="1362"/>
    <cellStyle name="Normal 2 6" xfId="1363"/>
    <cellStyle name="Normal 2 7" xfId="1364"/>
    <cellStyle name="Normal 2 8" xfId="1365"/>
    <cellStyle name="Normal 2 9" xfId="1366"/>
    <cellStyle name="Normal 2_TableA_final" xfId="1367"/>
    <cellStyle name="Normal 20" xfId="1368"/>
    <cellStyle name="Normal 3" xfId="1369"/>
    <cellStyle name="Normal 3 10" xfId="1370"/>
    <cellStyle name="Normal 3 10 2" xfId="1371"/>
    <cellStyle name="Normal 3 10 2 2" xfId="1372"/>
    <cellStyle name="Normal 3 10 2 2 2" xfId="1373"/>
    <cellStyle name="Normal 3 10 2 3" xfId="1374"/>
    <cellStyle name="Normal 3 10 3" xfId="1375"/>
    <cellStyle name="Normal 3 10 3 2" xfId="1376"/>
    <cellStyle name="Normal 3 10 4" xfId="1377"/>
    <cellStyle name="Normal 3 2" xfId="1378"/>
    <cellStyle name="Normal 3 2 2" xfId="1379"/>
    <cellStyle name="Normal 3 2 3" xfId="1380"/>
    <cellStyle name="Normal 3 2_TableB_box" xfId="1381"/>
    <cellStyle name="Normal 3 3" xfId="1382"/>
    <cellStyle name="Normal 3 3 2" xfId="1383"/>
    <cellStyle name="Normal 3 3 2 2" xfId="1384"/>
    <cellStyle name="Normal 3 3 2 2 2" xfId="1385"/>
    <cellStyle name="Normal 3 3 2 2 2 2" xfId="1386"/>
    <cellStyle name="Normal 3 3 2 2 3" xfId="1387"/>
    <cellStyle name="Normal 3 3 2 3" xfId="1388"/>
    <cellStyle name="Normal 3 3 2 3 2" xfId="1389"/>
    <cellStyle name="Normal 3 3 2 4" xfId="1390"/>
    <cellStyle name="Normal 3 4" xfId="1391"/>
    <cellStyle name="Normal 3 5" xfId="1392"/>
    <cellStyle name="Normal 3 5 2" xfId="1393"/>
    <cellStyle name="Normal 3 5 2 2" xfId="1394"/>
    <cellStyle name="Normal 3 5 2 2 2" xfId="1395"/>
    <cellStyle name="Normal 3 5 2 3" xfId="1396"/>
    <cellStyle name="Normal 3 5 3" xfId="1397"/>
    <cellStyle name="Normal 3 5 3 2" xfId="1398"/>
    <cellStyle name="Normal 3 5 4" xfId="1399"/>
    <cellStyle name="Normal 3 6" xfId="1400"/>
    <cellStyle name="Normal 3 6 2" xfId="1401"/>
    <cellStyle name="Normal 3 6 2 2" xfId="1402"/>
    <cellStyle name="Normal 3 6 2 2 2" xfId="1403"/>
    <cellStyle name="Normal 3 6 2 3" xfId="1404"/>
    <cellStyle name="Normal 3 6 3" xfId="1405"/>
    <cellStyle name="Normal 3 6 3 2" xfId="1406"/>
    <cellStyle name="Normal 3 6 4" xfId="1407"/>
    <cellStyle name="Normal 3 7" xfId="1408"/>
    <cellStyle name="Normal 3 8" xfId="1409"/>
    <cellStyle name="Normal 3 9" xfId="1410"/>
    <cellStyle name="Normal 3_TableA_final" xfId="1411"/>
    <cellStyle name="Normal 4" xfId="1412"/>
    <cellStyle name="Normal 4 2" xfId="1413"/>
    <cellStyle name="Normal 4 2 2" xfId="1414"/>
    <cellStyle name="Normal 4 2 2 2" xfId="1415"/>
    <cellStyle name="Normal 4 2 2 2 2" xfId="1416"/>
    <cellStyle name="Normal 4 2 2 2 2 2" xfId="1417"/>
    <cellStyle name="Normal 4 2 2 2 3" xfId="1418"/>
    <cellStyle name="Normal 4 2 2 3" xfId="1419"/>
    <cellStyle name="Normal 4 2 2 3 2" xfId="1420"/>
    <cellStyle name="Normal 4 2 2 4" xfId="1421"/>
    <cellStyle name="Normal 4 3" xfId="1422"/>
    <cellStyle name="Normal 4 3 2" xfId="1423"/>
    <cellStyle name="Normal 4 3 2 2" xfId="1424"/>
    <cellStyle name="Normal 4 3 2 2 2" xfId="1425"/>
    <cellStyle name="Normal 4 3 2 3" xfId="1426"/>
    <cellStyle name="Normal 4 3 3" xfId="1427"/>
    <cellStyle name="Normal 4 3 3 2" xfId="1428"/>
    <cellStyle name="Normal 4 3 4" xfId="1429"/>
    <cellStyle name="Normal 4 4" xfId="1430"/>
    <cellStyle name="Normal 4 5" xfId="1431"/>
    <cellStyle name="Normal 5" xfId="1432"/>
    <cellStyle name="Normal 5 2" xfId="1433"/>
    <cellStyle name="Normal 5 2 2" xfId="1434"/>
    <cellStyle name="Normal 5 3" xfId="1435"/>
    <cellStyle name="Normal 6" xfId="1436"/>
    <cellStyle name="Normal 6 2" xfId="1437"/>
    <cellStyle name="Normal 6 3" xfId="1438"/>
    <cellStyle name="Normal 6 4" xfId="1439"/>
    <cellStyle name="Normal 6 5" xfId="1440"/>
    <cellStyle name="Normal 6_TableB_box" xfId="1441"/>
    <cellStyle name="Normal 7" xfId="1442"/>
    <cellStyle name="Normal 7 2" xfId="1443"/>
    <cellStyle name="Normal 8" xfId="1444"/>
    <cellStyle name="Normal 8 2" xfId="1445"/>
    <cellStyle name="Normal 8 2 2" xfId="1446"/>
    <cellStyle name="Normal 8 2_TableA_final" xfId="1447"/>
    <cellStyle name="Normal 8 3" xfId="1448"/>
    <cellStyle name="Normal 8 4" xfId="1449"/>
    <cellStyle name="Normal 9" xfId="1450"/>
    <cellStyle name="Normal 9 2" xfId="1451"/>
    <cellStyle name="Normal 9 3" xfId="1452"/>
    <cellStyle name="Normal 9 3 2" xfId="1453"/>
    <cellStyle name="Normal 9 3 3" xfId="1454"/>
    <cellStyle name="Normal 9 3 3 2" xfId="1455"/>
    <cellStyle name="Normal 9 3 3 2 2" xfId="1456"/>
    <cellStyle name="Normal 9 3 3 3" xfId="1457"/>
    <cellStyle name="Normal 9 3 4" xfId="1458"/>
    <cellStyle name="Normal 9 3 4 2" xfId="1459"/>
    <cellStyle name="Normal 9 3 5" xfId="1460"/>
    <cellStyle name="Normal 9 4" xfId="1461"/>
    <cellStyle name="Normal 9 4 2" xfId="1462"/>
    <cellStyle name="Normal 9 4 2 2" xfId="1463"/>
    <cellStyle name="Normal 9 4 2 2 2" xfId="1464"/>
    <cellStyle name="Normal 9 4 2 3" xfId="1465"/>
    <cellStyle name="Normal 9 4 3" xfId="1466"/>
    <cellStyle name="Normal 9 4 3 2" xfId="1467"/>
    <cellStyle name="Normal 9 4 4" xfId="1468"/>
    <cellStyle name="Normal 9_TableB_box" xfId="1469"/>
    <cellStyle name="Normal_1.1" xfId="10"/>
    <cellStyle name="Normale_1996-97" xfId="1470"/>
    <cellStyle name="normální_List1" xfId="1471"/>
    <cellStyle name="Normalny_Arkusz1" xfId="1472"/>
    <cellStyle name="Nota" xfId="1473"/>
    <cellStyle name="Note" xfId="1474"/>
    <cellStyle name="Note 2" xfId="1475"/>
    <cellStyle name="Note 2 2" xfId="1476"/>
    <cellStyle name="Note 2 3" xfId="1477"/>
    <cellStyle name="Note 3" xfId="1478"/>
    <cellStyle name="Note 3 2" xfId="1479"/>
    <cellStyle name="Note 4" xfId="1480"/>
    <cellStyle name="Note 4 2" xfId="1481"/>
    <cellStyle name="Note 5" xfId="1482"/>
    <cellStyle name="Note 6" xfId="1483"/>
    <cellStyle name="Note 7" xfId="1484"/>
    <cellStyle name="Notiz 10" xfId="1485"/>
    <cellStyle name="Notiz 11" xfId="1486"/>
    <cellStyle name="Notiz 2" xfId="1487"/>
    <cellStyle name="Notiz 2 2" xfId="1488"/>
    <cellStyle name="Notiz 3" xfId="1489"/>
    <cellStyle name="Notiz 4" xfId="1490"/>
    <cellStyle name="Notiz 5" xfId="1491"/>
    <cellStyle name="Notiz 6" xfId="1492"/>
    <cellStyle name="Notiz 7" xfId="1493"/>
    <cellStyle name="Notiz 8" xfId="1494"/>
    <cellStyle name="Notiz 9" xfId="1495"/>
    <cellStyle name="Num2" xfId="1496"/>
    <cellStyle name="Num3" xfId="1497"/>
    <cellStyle name="Num4" xfId="1498"/>
    <cellStyle name="NumberCellStyle" xfId="1499"/>
    <cellStyle name="NumC" xfId="1500"/>
    <cellStyle name="Objektname" xfId="1501"/>
    <cellStyle name="ohneP" xfId="1502"/>
    <cellStyle name="Összesen" xfId="1503"/>
    <cellStyle name="Output" xfId="1504"/>
    <cellStyle name="Output 2" xfId="1505"/>
    <cellStyle name="Output 2 2" xfId="1506"/>
    <cellStyle name="Output 3" xfId="1507"/>
    <cellStyle name="Pct" xfId="1508"/>
    <cellStyle name="Pct2" xfId="1509"/>
    <cellStyle name="Pct3" xfId="1510"/>
    <cellStyle name="Percent" xfId="1511"/>
    <cellStyle name="Percent (,0)" xfId="1512"/>
    <cellStyle name="Percent (,00)" xfId="1513"/>
    <cellStyle name="Percent (,0000)" xfId="1514"/>
    <cellStyle name="Percent 2" xfId="1515"/>
    <cellStyle name="Percent 2 2" xfId="1516"/>
    <cellStyle name="Percent 2 2 2" xfId="1517"/>
    <cellStyle name="Percent 2 3" xfId="1518"/>
    <cellStyle name="Percent 2 4" xfId="1519"/>
    <cellStyle name="Percent 3" xfId="1520"/>
    <cellStyle name="Percent 3 2" xfId="1521"/>
    <cellStyle name="Percent 3 3" xfId="1522"/>
    <cellStyle name="Percent 3 4" xfId="1523"/>
    <cellStyle name="Percent 4" xfId="1524"/>
    <cellStyle name="Percent 4 2" xfId="1525"/>
    <cellStyle name="Percent 4 3" xfId="1526"/>
    <cellStyle name="Percent 4 3 2" xfId="1527"/>
    <cellStyle name="Percent 4 3 2 2" xfId="1528"/>
    <cellStyle name="Percent 4 3 2 2 2" xfId="1529"/>
    <cellStyle name="Percent 4 3 2 2 2 2" xfId="1530"/>
    <cellStyle name="Percent 4 3 2 2 3" xfId="1531"/>
    <cellStyle name="Percent 4 3 2 3" xfId="1532"/>
    <cellStyle name="Percent 4 3 2 3 2" xfId="1533"/>
    <cellStyle name="Percent 4 3 2 4" xfId="1534"/>
    <cellStyle name="Percent 4 3 3" xfId="1535"/>
    <cellStyle name="Percent 5" xfId="1536"/>
    <cellStyle name="Percent 6" xfId="1537"/>
    <cellStyle name="Percent 6 2" xfId="1538"/>
    <cellStyle name="Percent 7" xfId="1539"/>
    <cellStyle name="Percent 8" xfId="1540"/>
    <cellStyle name="Percent 9" xfId="1541"/>
    <cellStyle name="Percentuale (0,00%)" xfId="1542"/>
    <cellStyle name="Pourcentage 2" xfId="1543"/>
    <cellStyle name="Pourcentage 2 2" xfId="1544"/>
    <cellStyle name="Pourcentage 2 3" xfId="1545"/>
    <cellStyle name="Pourcentage 2 4" xfId="1546"/>
    <cellStyle name="Pourcentage 3" xfId="1547"/>
    <cellStyle name="Poznámka" xfId="1548"/>
    <cellStyle name="Propojená bu?ka" xfId="1549"/>
    <cellStyle name="Propojená buňka" xfId="1550"/>
    <cellStyle name="Prozent 10" xfId="1551"/>
    <cellStyle name="Prozent 11" xfId="1552"/>
    <cellStyle name="Prozent 11 2" xfId="1553"/>
    <cellStyle name="Prozent 11 2 2" xfId="1554"/>
    <cellStyle name="Prozent 11 3" xfId="1555"/>
    <cellStyle name="Prozent 12" xfId="1556"/>
    <cellStyle name="Prozent 13" xfId="1557"/>
    <cellStyle name="Prozent 14" xfId="1558"/>
    <cellStyle name="Prozent 2" xfId="1559"/>
    <cellStyle name="Prozent 2 2" xfId="1560"/>
    <cellStyle name="Prozent 3" xfId="1561"/>
    <cellStyle name="Prozent 3 2" xfId="1562"/>
    <cellStyle name="Prozent 3 2 2" xfId="1563"/>
    <cellStyle name="Prozent 4" xfId="1564"/>
    <cellStyle name="Prozent 4 2" xfId="1565"/>
    <cellStyle name="Prozent 4 2 2" xfId="1566"/>
    <cellStyle name="Prozent 4 3" xfId="1567"/>
    <cellStyle name="Prozent 4 4" xfId="1568"/>
    <cellStyle name="Prozent 4 5" xfId="1569"/>
    <cellStyle name="Prozent 5" xfId="1570"/>
    <cellStyle name="Prozent 5 10" xfId="1571"/>
    <cellStyle name="Prozent 5 10 2" xfId="1572"/>
    <cellStyle name="Prozent 5 10 3" xfId="1573"/>
    <cellStyle name="Prozent 5 11" xfId="1574"/>
    <cellStyle name="Prozent 5 11 2" xfId="1575"/>
    <cellStyle name="Prozent 5 11 3" xfId="1576"/>
    <cellStyle name="Prozent 5 12" xfId="1577"/>
    <cellStyle name="Prozent 5 13" xfId="1578"/>
    <cellStyle name="Prozent 5 2" xfId="1579"/>
    <cellStyle name="Prozent 5 2 10" xfId="1580"/>
    <cellStyle name="Prozent 5 2 11" xfId="1581"/>
    <cellStyle name="Prozent 5 2 2" xfId="1582"/>
    <cellStyle name="Prozent 5 2 2 2" xfId="1583"/>
    <cellStyle name="Prozent 5 2 2 2 2" xfId="1584"/>
    <cellStyle name="Prozent 5 2 2 2 2 2" xfId="1585"/>
    <cellStyle name="Prozent 5 2 2 2 2 2 2" xfId="1586"/>
    <cellStyle name="Prozent 5 2 2 2 2 3" xfId="1587"/>
    <cellStyle name="Prozent 5 2 2 2 3" xfId="1588"/>
    <cellStyle name="Prozent 5 2 2 2 3 2" xfId="1589"/>
    <cellStyle name="Prozent 5 2 2 2 4" xfId="1590"/>
    <cellStyle name="Prozent 5 2 2 3" xfId="1591"/>
    <cellStyle name="Prozent 5 2 2 3 2" xfId="1592"/>
    <cellStyle name="Prozent 5 2 2 3 2 2" xfId="1593"/>
    <cellStyle name="Prozent 5 2 2 3 3" xfId="1594"/>
    <cellStyle name="Prozent 5 2 2 4" xfId="1595"/>
    <cellStyle name="Prozent 5 2 2 4 2" xfId="1596"/>
    <cellStyle name="Prozent 5 2 2 4 3" xfId="1597"/>
    <cellStyle name="Prozent 5 2 2 5" xfId="1598"/>
    <cellStyle name="Prozent 5 2 2 5 2" xfId="1599"/>
    <cellStyle name="Prozent 5 2 2 5 3" xfId="1600"/>
    <cellStyle name="Prozent 5 2 2 6" xfId="1601"/>
    <cellStyle name="Prozent 5 2 2 6 2" xfId="1602"/>
    <cellStyle name="Prozent 5 2 2 6 3" xfId="1603"/>
    <cellStyle name="Prozent 5 2 2 7" xfId="1604"/>
    <cellStyle name="Prozent 5 2 2 8" xfId="1605"/>
    <cellStyle name="Prozent 5 2 3" xfId="1606"/>
    <cellStyle name="Prozent 5 2 3 2" xfId="1607"/>
    <cellStyle name="Prozent 5 2 3 2 2" xfId="1608"/>
    <cellStyle name="Prozent 5 2 3 2 2 2" xfId="1609"/>
    <cellStyle name="Prozent 5 2 3 2 2 2 2" xfId="1610"/>
    <cellStyle name="Prozent 5 2 3 2 2 3" xfId="1611"/>
    <cellStyle name="Prozent 5 2 3 2 3" xfId="1612"/>
    <cellStyle name="Prozent 5 2 3 2 3 2" xfId="1613"/>
    <cellStyle name="Prozent 5 2 3 2 4" xfId="1614"/>
    <cellStyle name="Prozent 5 2 3 3" xfId="1615"/>
    <cellStyle name="Prozent 5 2 3 3 2" xfId="1616"/>
    <cellStyle name="Prozent 5 2 3 3 2 2" xfId="1617"/>
    <cellStyle name="Prozent 5 2 3 3 3" xfId="1618"/>
    <cellStyle name="Prozent 5 2 3 4" xfId="1619"/>
    <cellStyle name="Prozent 5 2 3 4 2" xfId="1620"/>
    <cellStyle name="Prozent 5 2 3 4 3" xfId="1621"/>
    <cellStyle name="Prozent 5 2 3 5" xfId="1622"/>
    <cellStyle name="Prozent 5 2 3 5 2" xfId="1623"/>
    <cellStyle name="Prozent 5 2 3 5 3" xfId="1624"/>
    <cellStyle name="Prozent 5 2 3 6" xfId="1625"/>
    <cellStyle name="Prozent 5 2 3 6 2" xfId="1626"/>
    <cellStyle name="Prozent 5 2 3 6 3" xfId="1627"/>
    <cellStyle name="Prozent 5 2 3 7" xfId="1628"/>
    <cellStyle name="Prozent 5 2 3 8" xfId="1629"/>
    <cellStyle name="Prozent 5 2 4" xfId="1630"/>
    <cellStyle name="Prozent 5 2 4 2" xfId="1631"/>
    <cellStyle name="Prozent 5 2 4 2 2" xfId="1632"/>
    <cellStyle name="Prozent 5 2 4 2 2 2" xfId="1633"/>
    <cellStyle name="Prozent 5 2 4 2 2 2 2" xfId="1634"/>
    <cellStyle name="Prozent 5 2 4 2 2 3" xfId="1635"/>
    <cellStyle name="Prozent 5 2 4 2 3" xfId="1636"/>
    <cellStyle name="Prozent 5 2 4 2 3 2" xfId="1637"/>
    <cellStyle name="Prozent 5 2 4 2 4" xfId="1638"/>
    <cellStyle name="Prozent 5 2 4 3" xfId="1639"/>
    <cellStyle name="Prozent 5 2 4 3 2" xfId="1640"/>
    <cellStyle name="Prozent 5 2 4 3 2 2" xfId="1641"/>
    <cellStyle name="Prozent 5 2 4 3 3" xfId="1642"/>
    <cellStyle name="Prozent 5 2 4 4" xfId="1643"/>
    <cellStyle name="Prozent 5 2 4 4 2" xfId="1644"/>
    <cellStyle name="Prozent 5 2 4 4 3" xfId="1645"/>
    <cellStyle name="Prozent 5 2 4 5" xfId="1646"/>
    <cellStyle name="Prozent 5 2 4 5 2" xfId="1647"/>
    <cellStyle name="Prozent 5 2 4 5 3" xfId="1648"/>
    <cellStyle name="Prozent 5 2 4 6" xfId="1649"/>
    <cellStyle name="Prozent 5 2 4 6 2" xfId="1650"/>
    <cellStyle name="Prozent 5 2 4 6 3" xfId="1651"/>
    <cellStyle name="Prozent 5 2 4 7" xfId="1652"/>
    <cellStyle name="Prozent 5 2 4 8" xfId="1653"/>
    <cellStyle name="Prozent 5 2 5" xfId="1654"/>
    <cellStyle name="Prozent 5 2 5 2" xfId="1655"/>
    <cellStyle name="Prozent 5 2 5 2 2" xfId="1656"/>
    <cellStyle name="Prozent 5 2 5 2 2 2" xfId="1657"/>
    <cellStyle name="Prozent 5 2 5 2 3" xfId="1658"/>
    <cellStyle name="Prozent 5 2 5 3" xfId="1659"/>
    <cellStyle name="Prozent 5 2 5 3 2" xfId="1660"/>
    <cellStyle name="Prozent 5 2 5 4" xfId="1661"/>
    <cellStyle name="Prozent 5 2 6" xfId="1662"/>
    <cellStyle name="Prozent 5 2 6 2" xfId="1663"/>
    <cellStyle name="Prozent 5 2 6 2 2" xfId="1664"/>
    <cellStyle name="Prozent 5 2 6 3" xfId="1665"/>
    <cellStyle name="Prozent 5 2 7" xfId="1666"/>
    <cellStyle name="Prozent 5 2 7 2" xfId="1667"/>
    <cellStyle name="Prozent 5 2 7 3" xfId="1668"/>
    <cellStyle name="Prozent 5 2 8" xfId="1669"/>
    <cellStyle name="Prozent 5 2 8 2" xfId="1670"/>
    <cellStyle name="Prozent 5 2 8 3" xfId="1671"/>
    <cellStyle name="Prozent 5 2 9" xfId="1672"/>
    <cellStyle name="Prozent 5 2 9 2" xfId="1673"/>
    <cellStyle name="Prozent 5 2 9 3" xfId="1674"/>
    <cellStyle name="Prozent 5 3" xfId="1675"/>
    <cellStyle name="Prozent 5 3 10" xfId="1676"/>
    <cellStyle name="Prozent 5 3 11" xfId="1677"/>
    <cellStyle name="Prozent 5 3 2" xfId="1678"/>
    <cellStyle name="Prozent 5 3 2 2" xfId="1679"/>
    <cellStyle name="Prozent 5 3 2 2 2" xfId="1680"/>
    <cellStyle name="Prozent 5 3 2 2 2 2" xfId="1681"/>
    <cellStyle name="Prozent 5 3 2 2 2 2 2" xfId="1682"/>
    <cellStyle name="Prozent 5 3 2 2 2 3" xfId="1683"/>
    <cellStyle name="Prozent 5 3 2 2 3" xfId="1684"/>
    <cellStyle name="Prozent 5 3 2 2 3 2" xfId="1685"/>
    <cellStyle name="Prozent 5 3 2 2 4" xfId="1686"/>
    <cellStyle name="Prozent 5 3 2 3" xfId="1687"/>
    <cellStyle name="Prozent 5 3 2 3 2" xfId="1688"/>
    <cellStyle name="Prozent 5 3 2 3 2 2" xfId="1689"/>
    <cellStyle name="Prozent 5 3 2 3 3" xfId="1690"/>
    <cellStyle name="Prozent 5 3 2 4" xfId="1691"/>
    <cellStyle name="Prozent 5 3 2 4 2" xfId="1692"/>
    <cellStyle name="Prozent 5 3 2 4 3" xfId="1693"/>
    <cellStyle name="Prozent 5 3 2 5" xfId="1694"/>
    <cellStyle name="Prozent 5 3 2 5 2" xfId="1695"/>
    <cellStyle name="Prozent 5 3 2 5 3" xfId="1696"/>
    <cellStyle name="Prozent 5 3 2 6" xfId="1697"/>
    <cellStyle name="Prozent 5 3 2 6 2" xfId="1698"/>
    <cellStyle name="Prozent 5 3 2 6 3" xfId="1699"/>
    <cellStyle name="Prozent 5 3 2 7" xfId="1700"/>
    <cellStyle name="Prozent 5 3 2 8" xfId="1701"/>
    <cellStyle name="Prozent 5 3 3" xfId="1702"/>
    <cellStyle name="Prozent 5 3 3 2" xfId="1703"/>
    <cellStyle name="Prozent 5 3 3 2 2" xfId="1704"/>
    <cellStyle name="Prozent 5 3 3 2 2 2" xfId="1705"/>
    <cellStyle name="Prozent 5 3 3 2 2 2 2" xfId="1706"/>
    <cellStyle name="Prozent 5 3 3 2 2 3" xfId="1707"/>
    <cellStyle name="Prozent 5 3 3 2 3" xfId="1708"/>
    <cellStyle name="Prozent 5 3 3 2 3 2" xfId="1709"/>
    <cellStyle name="Prozent 5 3 3 2 4" xfId="1710"/>
    <cellStyle name="Prozent 5 3 3 3" xfId="1711"/>
    <cellStyle name="Prozent 5 3 3 3 2" xfId="1712"/>
    <cellStyle name="Prozent 5 3 3 3 2 2" xfId="1713"/>
    <cellStyle name="Prozent 5 3 3 3 3" xfId="1714"/>
    <cellStyle name="Prozent 5 3 3 4" xfId="1715"/>
    <cellStyle name="Prozent 5 3 3 4 2" xfId="1716"/>
    <cellStyle name="Prozent 5 3 3 4 3" xfId="1717"/>
    <cellStyle name="Prozent 5 3 3 5" xfId="1718"/>
    <cellStyle name="Prozent 5 3 3 5 2" xfId="1719"/>
    <cellStyle name="Prozent 5 3 3 5 3" xfId="1720"/>
    <cellStyle name="Prozent 5 3 3 6" xfId="1721"/>
    <cellStyle name="Prozent 5 3 3 6 2" xfId="1722"/>
    <cellStyle name="Prozent 5 3 3 6 3" xfId="1723"/>
    <cellStyle name="Prozent 5 3 3 7" xfId="1724"/>
    <cellStyle name="Prozent 5 3 3 8" xfId="1725"/>
    <cellStyle name="Prozent 5 3 4" xfId="1726"/>
    <cellStyle name="Prozent 5 3 4 2" xfId="1727"/>
    <cellStyle name="Prozent 5 3 4 2 2" xfId="1728"/>
    <cellStyle name="Prozent 5 3 4 2 2 2" xfId="1729"/>
    <cellStyle name="Prozent 5 3 4 2 2 2 2" xfId="1730"/>
    <cellStyle name="Prozent 5 3 4 2 2 3" xfId="1731"/>
    <cellStyle name="Prozent 5 3 4 2 3" xfId="1732"/>
    <cellStyle name="Prozent 5 3 4 2 3 2" xfId="1733"/>
    <cellStyle name="Prozent 5 3 4 2 4" xfId="1734"/>
    <cellStyle name="Prozent 5 3 4 3" xfId="1735"/>
    <cellStyle name="Prozent 5 3 4 3 2" xfId="1736"/>
    <cellStyle name="Prozent 5 3 4 3 2 2" xfId="1737"/>
    <cellStyle name="Prozent 5 3 4 3 3" xfId="1738"/>
    <cellStyle name="Prozent 5 3 4 4" xfId="1739"/>
    <cellStyle name="Prozent 5 3 4 4 2" xfId="1740"/>
    <cellStyle name="Prozent 5 3 4 4 3" xfId="1741"/>
    <cellStyle name="Prozent 5 3 4 5" xfId="1742"/>
    <cellStyle name="Prozent 5 3 4 5 2" xfId="1743"/>
    <cellStyle name="Prozent 5 3 4 5 3" xfId="1744"/>
    <cellStyle name="Prozent 5 3 4 6" xfId="1745"/>
    <cellStyle name="Prozent 5 3 4 6 2" xfId="1746"/>
    <cellStyle name="Prozent 5 3 4 6 3" xfId="1747"/>
    <cellStyle name="Prozent 5 3 4 7" xfId="1748"/>
    <cellStyle name="Prozent 5 3 4 8" xfId="1749"/>
    <cellStyle name="Prozent 5 3 5" xfId="1750"/>
    <cellStyle name="Prozent 5 3 5 2" xfId="1751"/>
    <cellStyle name="Prozent 5 3 5 2 2" xfId="1752"/>
    <cellStyle name="Prozent 5 3 5 2 2 2" xfId="1753"/>
    <cellStyle name="Prozent 5 3 5 2 3" xfId="1754"/>
    <cellStyle name="Prozent 5 3 5 3" xfId="1755"/>
    <cellStyle name="Prozent 5 3 5 3 2" xfId="1756"/>
    <cellStyle name="Prozent 5 3 5 4" xfId="1757"/>
    <cellStyle name="Prozent 5 3 6" xfId="1758"/>
    <cellStyle name="Prozent 5 3 6 2" xfId="1759"/>
    <cellStyle name="Prozent 5 3 6 2 2" xfId="1760"/>
    <cellStyle name="Prozent 5 3 6 3" xfId="1761"/>
    <cellStyle name="Prozent 5 3 7" xfId="1762"/>
    <cellStyle name="Prozent 5 3 7 2" xfId="1763"/>
    <cellStyle name="Prozent 5 3 7 3" xfId="1764"/>
    <cellStyle name="Prozent 5 3 8" xfId="1765"/>
    <cellStyle name="Prozent 5 3 8 2" xfId="1766"/>
    <cellStyle name="Prozent 5 3 8 3" xfId="1767"/>
    <cellStyle name="Prozent 5 3 9" xfId="1768"/>
    <cellStyle name="Prozent 5 3 9 2" xfId="1769"/>
    <cellStyle name="Prozent 5 3 9 3" xfId="1770"/>
    <cellStyle name="Prozent 5 4" xfId="1771"/>
    <cellStyle name="Prozent 5 4 2" xfId="1772"/>
    <cellStyle name="Prozent 5 4 2 2" xfId="1773"/>
    <cellStyle name="Prozent 5 4 2 2 2" xfId="1774"/>
    <cellStyle name="Prozent 5 4 2 2 2 2" xfId="1775"/>
    <cellStyle name="Prozent 5 4 2 2 3" xfId="1776"/>
    <cellStyle name="Prozent 5 4 2 3" xfId="1777"/>
    <cellStyle name="Prozent 5 4 2 3 2" xfId="1778"/>
    <cellStyle name="Prozent 5 4 2 4" xfId="1779"/>
    <cellStyle name="Prozent 5 4 3" xfId="1780"/>
    <cellStyle name="Prozent 5 4 3 2" xfId="1781"/>
    <cellStyle name="Prozent 5 4 3 2 2" xfId="1782"/>
    <cellStyle name="Prozent 5 4 3 3" xfId="1783"/>
    <cellStyle name="Prozent 5 4 4" xfId="1784"/>
    <cellStyle name="Prozent 5 4 4 2" xfId="1785"/>
    <cellStyle name="Prozent 5 4 4 3" xfId="1786"/>
    <cellStyle name="Prozent 5 4 5" xfId="1787"/>
    <cellStyle name="Prozent 5 4 5 2" xfId="1788"/>
    <cellStyle name="Prozent 5 4 5 3" xfId="1789"/>
    <cellStyle name="Prozent 5 4 6" xfId="1790"/>
    <cellStyle name="Prozent 5 4 6 2" xfId="1791"/>
    <cellStyle name="Prozent 5 4 6 3" xfId="1792"/>
    <cellStyle name="Prozent 5 4 7" xfId="1793"/>
    <cellStyle name="Prozent 5 4 8" xfId="1794"/>
    <cellStyle name="Prozent 5 5" xfId="1795"/>
    <cellStyle name="Prozent 5 5 2" xfId="1796"/>
    <cellStyle name="Prozent 5 5 2 2" xfId="1797"/>
    <cellStyle name="Prozent 5 5 2 2 2" xfId="1798"/>
    <cellStyle name="Prozent 5 5 2 2 2 2" xfId="1799"/>
    <cellStyle name="Prozent 5 5 2 2 3" xfId="1800"/>
    <cellStyle name="Prozent 5 5 2 3" xfId="1801"/>
    <cellStyle name="Prozent 5 5 2 3 2" xfId="1802"/>
    <cellStyle name="Prozent 5 5 2 4" xfId="1803"/>
    <cellStyle name="Prozent 5 5 3" xfId="1804"/>
    <cellStyle name="Prozent 5 5 3 2" xfId="1805"/>
    <cellStyle name="Prozent 5 5 3 2 2" xfId="1806"/>
    <cellStyle name="Prozent 5 5 3 3" xfId="1807"/>
    <cellStyle name="Prozent 5 5 4" xfId="1808"/>
    <cellStyle name="Prozent 5 5 4 2" xfId="1809"/>
    <cellStyle name="Prozent 5 5 4 3" xfId="1810"/>
    <cellStyle name="Prozent 5 5 5" xfId="1811"/>
    <cellStyle name="Prozent 5 5 5 2" xfId="1812"/>
    <cellStyle name="Prozent 5 5 5 3" xfId="1813"/>
    <cellStyle name="Prozent 5 5 6" xfId="1814"/>
    <cellStyle name="Prozent 5 5 6 2" xfId="1815"/>
    <cellStyle name="Prozent 5 5 6 3" xfId="1816"/>
    <cellStyle name="Prozent 5 5 7" xfId="1817"/>
    <cellStyle name="Prozent 5 5 8" xfId="1818"/>
    <cellStyle name="Prozent 5 6" xfId="1819"/>
    <cellStyle name="Prozent 5 6 2" xfId="1820"/>
    <cellStyle name="Prozent 5 6 2 2" xfId="1821"/>
    <cellStyle name="Prozent 5 6 2 2 2" xfId="1822"/>
    <cellStyle name="Prozent 5 6 2 2 2 2" xfId="1823"/>
    <cellStyle name="Prozent 5 6 2 2 3" xfId="1824"/>
    <cellStyle name="Prozent 5 6 2 3" xfId="1825"/>
    <cellStyle name="Prozent 5 6 2 3 2" xfId="1826"/>
    <cellStyle name="Prozent 5 6 2 4" xfId="1827"/>
    <cellStyle name="Prozent 5 6 3" xfId="1828"/>
    <cellStyle name="Prozent 5 6 3 2" xfId="1829"/>
    <cellStyle name="Prozent 5 6 3 2 2" xfId="1830"/>
    <cellStyle name="Prozent 5 6 3 3" xfId="1831"/>
    <cellStyle name="Prozent 5 6 4" xfId="1832"/>
    <cellStyle name="Prozent 5 6 4 2" xfId="1833"/>
    <cellStyle name="Prozent 5 6 4 3" xfId="1834"/>
    <cellStyle name="Prozent 5 6 5" xfId="1835"/>
    <cellStyle name="Prozent 5 6 5 2" xfId="1836"/>
    <cellStyle name="Prozent 5 6 5 3" xfId="1837"/>
    <cellStyle name="Prozent 5 6 6" xfId="1838"/>
    <cellStyle name="Prozent 5 6 6 2" xfId="1839"/>
    <cellStyle name="Prozent 5 6 6 3" xfId="1840"/>
    <cellStyle name="Prozent 5 6 7" xfId="1841"/>
    <cellStyle name="Prozent 5 6 8" xfId="1842"/>
    <cellStyle name="Prozent 5 7" xfId="1843"/>
    <cellStyle name="Prozent 5 7 2" xfId="1844"/>
    <cellStyle name="Prozent 5 7 2 2" xfId="1845"/>
    <cellStyle name="Prozent 5 7 2 2 2" xfId="1846"/>
    <cellStyle name="Prozent 5 7 2 3" xfId="1847"/>
    <cellStyle name="Prozent 5 7 3" xfId="1848"/>
    <cellStyle name="Prozent 5 7 3 2" xfId="1849"/>
    <cellStyle name="Prozent 5 7 4" xfId="1850"/>
    <cellStyle name="Prozent 5 8" xfId="1851"/>
    <cellStyle name="Prozent 5 8 2" xfId="1852"/>
    <cellStyle name="Prozent 5 8 2 2" xfId="1853"/>
    <cellStyle name="Prozent 5 8 3" xfId="1854"/>
    <cellStyle name="Prozent 5 9" xfId="1855"/>
    <cellStyle name="Prozent 5 9 2" xfId="1856"/>
    <cellStyle name="Prozent 5 9 2 2" xfId="1857"/>
    <cellStyle name="Prozent 5 9 3" xfId="1858"/>
    <cellStyle name="Prozent 5 9 4" xfId="1859"/>
    <cellStyle name="Prozent 6" xfId="1860"/>
    <cellStyle name="Prozent 6 10" xfId="1861"/>
    <cellStyle name="Prozent 6 11" xfId="1862"/>
    <cellStyle name="Prozent 6 2" xfId="1863"/>
    <cellStyle name="Prozent 6 2 2" xfId="1864"/>
    <cellStyle name="Prozent 6 2 2 2" xfId="1865"/>
    <cellStyle name="Prozent 6 2 2 2 2" xfId="1866"/>
    <cellStyle name="Prozent 6 2 2 2 2 2" xfId="1867"/>
    <cellStyle name="Prozent 6 2 2 2 3" xfId="1868"/>
    <cellStyle name="Prozent 6 2 2 3" xfId="1869"/>
    <cellStyle name="Prozent 6 2 2 3 2" xfId="1870"/>
    <cellStyle name="Prozent 6 2 2 4" xfId="1871"/>
    <cellStyle name="Prozent 6 2 3" xfId="1872"/>
    <cellStyle name="Prozent 6 2 3 2" xfId="1873"/>
    <cellStyle name="Prozent 6 2 3 2 2" xfId="1874"/>
    <cellStyle name="Prozent 6 2 3 3" xfId="1875"/>
    <cellStyle name="Prozent 6 2 4" xfId="1876"/>
    <cellStyle name="Prozent 6 2 4 2" xfId="1877"/>
    <cellStyle name="Prozent 6 2 4 3" xfId="1878"/>
    <cellStyle name="Prozent 6 2 5" xfId="1879"/>
    <cellStyle name="Prozent 6 2 5 2" xfId="1880"/>
    <cellStyle name="Prozent 6 2 5 3" xfId="1881"/>
    <cellStyle name="Prozent 6 2 6" xfId="1882"/>
    <cellStyle name="Prozent 6 2 6 2" xfId="1883"/>
    <cellStyle name="Prozent 6 2 6 3" xfId="1884"/>
    <cellStyle name="Prozent 6 2 7" xfId="1885"/>
    <cellStyle name="Prozent 6 2 8" xfId="1886"/>
    <cellStyle name="Prozent 6 3" xfId="1887"/>
    <cellStyle name="Prozent 6 3 2" xfId="1888"/>
    <cellStyle name="Prozent 6 3 2 2" xfId="1889"/>
    <cellStyle name="Prozent 6 3 2 2 2" xfId="1890"/>
    <cellStyle name="Prozent 6 3 2 2 2 2" xfId="1891"/>
    <cellStyle name="Prozent 6 3 2 2 3" xfId="1892"/>
    <cellStyle name="Prozent 6 3 2 3" xfId="1893"/>
    <cellStyle name="Prozent 6 3 2 3 2" xfId="1894"/>
    <cellStyle name="Prozent 6 3 2 4" xfId="1895"/>
    <cellStyle name="Prozent 6 3 3" xfId="1896"/>
    <cellStyle name="Prozent 6 3 3 2" xfId="1897"/>
    <cellStyle name="Prozent 6 3 3 2 2" xfId="1898"/>
    <cellStyle name="Prozent 6 3 3 3" xfId="1899"/>
    <cellStyle name="Prozent 6 3 4" xfId="1900"/>
    <cellStyle name="Prozent 6 3 4 2" xfId="1901"/>
    <cellStyle name="Prozent 6 3 4 3" xfId="1902"/>
    <cellStyle name="Prozent 6 3 5" xfId="1903"/>
    <cellStyle name="Prozent 6 3 5 2" xfId="1904"/>
    <cellStyle name="Prozent 6 3 5 3" xfId="1905"/>
    <cellStyle name="Prozent 6 3 6" xfId="1906"/>
    <cellStyle name="Prozent 6 3 6 2" xfId="1907"/>
    <cellStyle name="Prozent 6 3 6 3" xfId="1908"/>
    <cellStyle name="Prozent 6 3 7" xfId="1909"/>
    <cellStyle name="Prozent 6 3 8" xfId="1910"/>
    <cellStyle name="Prozent 6 4" xfId="1911"/>
    <cellStyle name="Prozent 6 4 2" xfId="1912"/>
    <cellStyle name="Prozent 6 4 2 2" xfId="1913"/>
    <cellStyle name="Prozent 6 4 2 2 2" xfId="1914"/>
    <cellStyle name="Prozent 6 4 2 2 2 2" xfId="1915"/>
    <cellStyle name="Prozent 6 4 2 2 3" xfId="1916"/>
    <cellStyle name="Prozent 6 4 2 3" xfId="1917"/>
    <cellStyle name="Prozent 6 4 2 3 2" xfId="1918"/>
    <cellStyle name="Prozent 6 4 2 4" xfId="1919"/>
    <cellStyle name="Prozent 6 4 3" xfId="1920"/>
    <cellStyle name="Prozent 6 4 3 2" xfId="1921"/>
    <cellStyle name="Prozent 6 4 3 2 2" xfId="1922"/>
    <cellStyle name="Prozent 6 4 3 3" xfId="1923"/>
    <cellStyle name="Prozent 6 4 4" xfId="1924"/>
    <cellStyle name="Prozent 6 4 4 2" xfId="1925"/>
    <cellStyle name="Prozent 6 4 4 3" xfId="1926"/>
    <cellStyle name="Prozent 6 4 5" xfId="1927"/>
    <cellStyle name="Prozent 6 4 5 2" xfId="1928"/>
    <cellStyle name="Prozent 6 4 5 3" xfId="1929"/>
    <cellStyle name="Prozent 6 4 6" xfId="1930"/>
    <cellStyle name="Prozent 6 4 6 2" xfId="1931"/>
    <cellStyle name="Prozent 6 4 6 3" xfId="1932"/>
    <cellStyle name="Prozent 6 4 7" xfId="1933"/>
    <cellStyle name="Prozent 6 4 8" xfId="1934"/>
    <cellStyle name="Prozent 6 5" xfId="1935"/>
    <cellStyle name="Prozent 6 5 2" xfId="1936"/>
    <cellStyle name="Prozent 6 5 2 2" xfId="1937"/>
    <cellStyle name="Prozent 6 5 2 2 2" xfId="1938"/>
    <cellStyle name="Prozent 6 5 2 3" xfId="1939"/>
    <cellStyle name="Prozent 6 5 3" xfId="1940"/>
    <cellStyle name="Prozent 6 5 3 2" xfId="1941"/>
    <cellStyle name="Prozent 6 5 4" xfId="1942"/>
    <cellStyle name="Prozent 6 6" xfId="1943"/>
    <cellStyle name="Prozent 6 6 2" xfId="1944"/>
    <cellStyle name="Prozent 6 6 2 2" xfId="1945"/>
    <cellStyle name="Prozent 6 6 3" xfId="1946"/>
    <cellStyle name="Prozent 6 7" xfId="1947"/>
    <cellStyle name="Prozent 6 7 2" xfId="1948"/>
    <cellStyle name="Prozent 6 7 3" xfId="1949"/>
    <cellStyle name="Prozent 6 8" xfId="1950"/>
    <cellStyle name="Prozent 6 8 2" xfId="1951"/>
    <cellStyle name="Prozent 6 8 3" xfId="1952"/>
    <cellStyle name="Prozent 6 9" xfId="1953"/>
    <cellStyle name="Prozent 6 9 2" xfId="1954"/>
    <cellStyle name="Prozent 6 9 3" xfId="1955"/>
    <cellStyle name="Prozent 7" xfId="1956"/>
    <cellStyle name="Prozent 7 2" xfId="1957"/>
    <cellStyle name="Prozent 8" xfId="1958"/>
    <cellStyle name="Prozent 8 2" xfId="1959"/>
    <cellStyle name="Prozent 9" xfId="1960"/>
    <cellStyle name="Prozent[t]" xfId="1961"/>
    <cellStyle name="PZ1" xfId="1962"/>
    <cellStyle name="PZ2" xfId="1963"/>
    <cellStyle name="PZ3" xfId="1964"/>
    <cellStyle name="Quelle" xfId="1965"/>
    <cellStyle name="remarque" xfId="1966"/>
    <cellStyle name="Rossz" xfId="1967"/>
    <cellStyle name="SAPBEXaggData" xfId="1968"/>
    <cellStyle name="SAPBEXaggData 2" xfId="1969"/>
    <cellStyle name="SAPBEXaggDataEmph" xfId="1970"/>
    <cellStyle name="SAPBEXaggDataEmph 2" xfId="1971"/>
    <cellStyle name="SAPBEXaggItem" xfId="1972"/>
    <cellStyle name="SAPBEXaggItem 2" xfId="1973"/>
    <cellStyle name="SAPBEXaggItemX" xfId="1974"/>
    <cellStyle name="SAPBEXchaText" xfId="1975"/>
    <cellStyle name="SAPBEXchaText 2" xfId="1976"/>
    <cellStyle name="SAPBEXexcBad7" xfId="1977"/>
    <cellStyle name="SAPBEXexcBad7 2" xfId="1978"/>
    <cellStyle name="SAPBEXexcBad8" xfId="1979"/>
    <cellStyle name="SAPBEXexcBad8 2" xfId="1980"/>
    <cellStyle name="SAPBEXexcBad9" xfId="1981"/>
    <cellStyle name="SAPBEXexcBad9 2" xfId="1982"/>
    <cellStyle name="SAPBEXexcCritical4" xfId="1983"/>
    <cellStyle name="SAPBEXexcCritical4 2" xfId="1984"/>
    <cellStyle name="SAPBEXexcCritical5" xfId="1985"/>
    <cellStyle name="SAPBEXexcCritical5 2" xfId="1986"/>
    <cellStyle name="SAPBEXexcCritical6" xfId="1987"/>
    <cellStyle name="SAPBEXexcCritical6 2" xfId="1988"/>
    <cellStyle name="SAPBEXexcGood1" xfId="1989"/>
    <cellStyle name="SAPBEXexcGood1 2" xfId="1990"/>
    <cellStyle name="SAPBEXexcGood2" xfId="1991"/>
    <cellStyle name="SAPBEXexcGood2 2" xfId="1992"/>
    <cellStyle name="SAPBEXexcGood3" xfId="1993"/>
    <cellStyle name="SAPBEXexcGood3 2" xfId="1994"/>
    <cellStyle name="SAPBEXfilterDrill" xfId="1995"/>
    <cellStyle name="SAPBEXfilterDrill 2" xfId="1996"/>
    <cellStyle name="SAPBEXfilterItem" xfId="1997"/>
    <cellStyle name="SAPBEXfilterItem 2" xfId="1998"/>
    <cellStyle name="SAPBEXfilterText" xfId="1999"/>
    <cellStyle name="SAPBEXfilterText 2" xfId="2000"/>
    <cellStyle name="SAPBEXformats" xfId="2001"/>
    <cellStyle name="SAPBEXformats 2" xfId="2002"/>
    <cellStyle name="SAPBEXheaderItem" xfId="2003"/>
    <cellStyle name="SAPBEXheaderItem 2" xfId="2004"/>
    <cellStyle name="SAPBEXheaderText" xfId="2005"/>
    <cellStyle name="SAPBEXheaderText 2" xfId="2006"/>
    <cellStyle name="SAPBEXHLevel0" xfId="2007"/>
    <cellStyle name="SAPBEXHLevel0X" xfId="2008"/>
    <cellStyle name="SAPBEXHLevel1" xfId="2009"/>
    <cellStyle name="SAPBEXHLevel1X" xfId="2010"/>
    <cellStyle name="SAPBEXHLevel2" xfId="2011"/>
    <cellStyle name="SAPBEXHLevel2X" xfId="2012"/>
    <cellStyle name="SAPBEXHLevel3" xfId="2013"/>
    <cellStyle name="SAPBEXHLevel3X" xfId="2014"/>
    <cellStyle name="SAPBEXresData" xfId="2015"/>
    <cellStyle name="SAPBEXresData 2" xfId="2016"/>
    <cellStyle name="SAPBEXresDataEmph" xfId="2017"/>
    <cellStyle name="SAPBEXresDataEmph 2" xfId="2018"/>
    <cellStyle name="SAPBEXresItem" xfId="2019"/>
    <cellStyle name="SAPBEXresItem 2" xfId="2020"/>
    <cellStyle name="SAPBEXresItemX" xfId="2021"/>
    <cellStyle name="SAPBEXstdData" xfId="2022"/>
    <cellStyle name="SAPBEXstdData 2" xfId="2023"/>
    <cellStyle name="SAPBEXstdDataEmph" xfId="2024"/>
    <cellStyle name="SAPBEXstdDataEmph 2" xfId="2025"/>
    <cellStyle name="SAPBEXstdItem" xfId="2026"/>
    <cellStyle name="SAPBEXstdItem 2" xfId="2027"/>
    <cellStyle name="SAPBEXstdItemX" xfId="2028"/>
    <cellStyle name="SAPBEXtitle" xfId="2029"/>
    <cellStyle name="SAPBEXtitle 2" xfId="2030"/>
    <cellStyle name="SAPBEXundefined" xfId="2031"/>
    <cellStyle name="SAPBEXundefined 2" xfId="2032"/>
    <cellStyle name="Schlecht 10" xfId="2033"/>
    <cellStyle name="Schlecht 11" xfId="2034"/>
    <cellStyle name="Schlecht 2" xfId="2035"/>
    <cellStyle name="Schlecht 3" xfId="2036"/>
    <cellStyle name="Schlecht 4" xfId="2037"/>
    <cellStyle name="Schlecht 5" xfId="2038"/>
    <cellStyle name="Schlecht 6" xfId="2039"/>
    <cellStyle name="Schlecht 7" xfId="2040"/>
    <cellStyle name="Schlecht 8" xfId="2041"/>
    <cellStyle name="Schlecht 9" xfId="2042"/>
    <cellStyle name="SEM-BPS-data" xfId="2043"/>
    <cellStyle name="SEM-BPS-head" xfId="2044"/>
    <cellStyle name="SEM-BPS-headdata" xfId="2045"/>
    <cellStyle name="SEM-BPS-headkey" xfId="2046"/>
    <cellStyle name="SEM-BPS-input-on" xfId="2047"/>
    <cellStyle name="SEM-BPS-input-on 2" xfId="2048"/>
    <cellStyle name="SEM-BPS-key" xfId="2049"/>
    <cellStyle name="SEM-BPS-sub1" xfId="2050"/>
    <cellStyle name="SEM-BPS-sub2" xfId="2051"/>
    <cellStyle name="SEM-BPS-total" xfId="2052"/>
    <cellStyle name="Semleges" xfId="2053"/>
    <cellStyle name="Spaltenü." xfId="2054"/>
    <cellStyle name="Správn?" xfId="2055"/>
    <cellStyle name="Správně" xfId="2056"/>
    <cellStyle name="Standard" xfId="0" builtinId="0"/>
    <cellStyle name="Standard [s]" xfId="2057"/>
    <cellStyle name="Standard [ss]" xfId="2058"/>
    <cellStyle name="Standard 10" xfId="11"/>
    <cellStyle name="Standard 10 2" xfId="2059"/>
    <cellStyle name="Standard 10 3" xfId="2060"/>
    <cellStyle name="Standard 10 3 2" xfId="2061"/>
    <cellStyle name="Standard 10 4" xfId="2062"/>
    <cellStyle name="Standard 10 4 2" xfId="2063"/>
    <cellStyle name="Standard 100" xfId="2064"/>
    <cellStyle name="Standard 101" xfId="2065"/>
    <cellStyle name="Standard 102" xfId="2066"/>
    <cellStyle name="Standard 103" xfId="2067"/>
    <cellStyle name="Standard 104" xfId="2068"/>
    <cellStyle name="Standard 105" xfId="2069"/>
    <cellStyle name="Standard 106" xfId="2070"/>
    <cellStyle name="Standard 107" xfId="2071"/>
    <cellStyle name="Standard 108" xfId="2072"/>
    <cellStyle name="Standard 109" xfId="2073"/>
    <cellStyle name="Standard 11" xfId="2074"/>
    <cellStyle name="Standard 11 2" xfId="2075"/>
    <cellStyle name="Standard 11 3" xfId="2076"/>
    <cellStyle name="Standard 110" xfId="2077"/>
    <cellStyle name="Standard 111" xfId="2078"/>
    <cellStyle name="Standard 112" xfId="2079"/>
    <cellStyle name="Standard 113" xfId="2080"/>
    <cellStyle name="Standard 114" xfId="2081"/>
    <cellStyle name="Standard 115" xfId="2082"/>
    <cellStyle name="Standard 116" xfId="2083"/>
    <cellStyle name="Standard 117" xfId="2084"/>
    <cellStyle name="Standard 118" xfId="2085"/>
    <cellStyle name="Standard 119" xfId="2086"/>
    <cellStyle name="Standard 12" xfId="2087"/>
    <cellStyle name="Standard 12 2" xfId="2088"/>
    <cellStyle name="Standard 12 2 2" xfId="2089"/>
    <cellStyle name="Standard 12 2 2 2" xfId="2090"/>
    <cellStyle name="Standard 12 2 3" xfId="2091"/>
    <cellStyle name="Standard 12 3" xfId="2092"/>
    <cellStyle name="Standard 12 3 2" xfId="2093"/>
    <cellStyle name="Standard 12 4" xfId="2094"/>
    <cellStyle name="Standard 12 5" xfId="2095"/>
    <cellStyle name="Standard 12 5 2" xfId="2096"/>
    <cellStyle name="Standard 120" xfId="2097"/>
    <cellStyle name="Standard 121" xfId="2098"/>
    <cellStyle name="Standard 122" xfId="2099"/>
    <cellStyle name="Standard 123" xfId="2100"/>
    <cellStyle name="Standard 124" xfId="2101"/>
    <cellStyle name="Standard 125" xfId="2102"/>
    <cellStyle name="Standard 126" xfId="2103"/>
    <cellStyle name="Standard 127" xfId="2104"/>
    <cellStyle name="Standard 128" xfId="2105"/>
    <cellStyle name="Standard 129" xfId="2106"/>
    <cellStyle name="Standard 13" xfId="2107"/>
    <cellStyle name="Standard 13 2" xfId="2108"/>
    <cellStyle name="Standard 13 2 2" xfId="2109"/>
    <cellStyle name="Standard 13 3" xfId="2110"/>
    <cellStyle name="Standard 13 3 2" xfId="2111"/>
    <cellStyle name="Standard 13 4" xfId="2112"/>
    <cellStyle name="Standard 13 4 2" xfId="2113"/>
    <cellStyle name="Standard 13 5" xfId="2114"/>
    <cellStyle name="Standard 13 5 2" xfId="2115"/>
    <cellStyle name="Standard 130" xfId="2116"/>
    <cellStyle name="Standard 131" xfId="2117"/>
    <cellStyle name="Standard 132" xfId="2118"/>
    <cellStyle name="Standard 133" xfId="2119"/>
    <cellStyle name="Standard 134" xfId="2120"/>
    <cellStyle name="Standard 135" xfId="2121"/>
    <cellStyle name="Standard 136" xfId="2122"/>
    <cellStyle name="Standard 137" xfId="2123"/>
    <cellStyle name="Standard 138" xfId="2124"/>
    <cellStyle name="Standard 139" xfId="2125"/>
    <cellStyle name="Standard 14" xfId="2126"/>
    <cellStyle name="Standard 14 2" xfId="2127"/>
    <cellStyle name="Standard 14 2 2" xfId="2128"/>
    <cellStyle name="Standard 14 3" xfId="2129"/>
    <cellStyle name="Standard 14 3 2" xfId="2130"/>
    <cellStyle name="Standard 14 4" xfId="2131"/>
    <cellStyle name="Standard 14 4 2" xfId="2132"/>
    <cellStyle name="Standard 14 5" xfId="2133"/>
    <cellStyle name="Standard 14 5 2" xfId="2134"/>
    <cellStyle name="Standard 140" xfId="2135"/>
    <cellStyle name="Standard 141" xfId="2136"/>
    <cellStyle name="Standard 141 2" xfId="2137"/>
    <cellStyle name="Standard 142" xfId="2138"/>
    <cellStyle name="Standard 142 2" xfId="2139"/>
    <cellStyle name="Standard 142 2 2" xfId="2140"/>
    <cellStyle name="Standard 142 2 3" xfId="2141"/>
    <cellStyle name="Standard 142 3" xfId="2142"/>
    <cellStyle name="Standard 142 3 2" xfId="2143"/>
    <cellStyle name="Standard 143" xfId="2144"/>
    <cellStyle name="Standard 143 2" xfId="2145"/>
    <cellStyle name="Standard 143 3" xfId="2146"/>
    <cellStyle name="Standard 144" xfId="2147"/>
    <cellStyle name="Standard 144 2" xfId="2148"/>
    <cellStyle name="Standard 144 2 2" xfId="2149"/>
    <cellStyle name="Standard 144 2 3" xfId="2150"/>
    <cellStyle name="Standard 144 3" xfId="2151"/>
    <cellStyle name="Standard 144 3 2" xfId="2152"/>
    <cellStyle name="Standard 145" xfId="2153"/>
    <cellStyle name="Standard 146" xfId="2154"/>
    <cellStyle name="Standard 147" xfId="2155"/>
    <cellStyle name="Standard 147 2" xfId="2156"/>
    <cellStyle name="Standard 147 3" xfId="2157"/>
    <cellStyle name="Standard 148" xfId="2158"/>
    <cellStyle name="Standard 148 2" xfId="2159"/>
    <cellStyle name="Standard 148 3" xfId="2160"/>
    <cellStyle name="Standard 149" xfId="2161"/>
    <cellStyle name="Standard 15" xfId="2162"/>
    <cellStyle name="Standard 15 10" xfId="2163"/>
    <cellStyle name="Standard 15 11" xfId="2164"/>
    <cellStyle name="Standard 15 2" xfId="2165"/>
    <cellStyle name="Standard 15 2 2" xfId="2166"/>
    <cellStyle name="Standard 15 2 2 2" xfId="2167"/>
    <cellStyle name="Standard 15 2 2 2 2" xfId="2168"/>
    <cellStyle name="Standard 15 2 2 2 2 2" xfId="2169"/>
    <cellStyle name="Standard 15 2 2 2 3" xfId="2170"/>
    <cellStyle name="Standard 15 2 2 3" xfId="2171"/>
    <cellStyle name="Standard 15 2 2 3 2" xfId="2172"/>
    <cellStyle name="Standard 15 2 2 4" xfId="2173"/>
    <cellStyle name="Standard 15 2 3" xfId="2174"/>
    <cellStyle name="Standard 15 2 3 2" xfId="2175"/>
    <cellStyle name="Standard 15 2 3 2 2" xfId="2176"/>
    <cellStyle name="Standard 15 2 3 3" xfId="2177"/>
    <cellStyle name="Standard 15 2 4" xfId="2178"/>
    <cellStyle name="Standard 15 2 4 2" xfId="2179"/>
    <cellStyle name="Standard 15 2 4 2 2" xfId="2180"/>
    <cellStyle name="Standard 15 2 4 3" xfId="2181"/>
    <cellStyle name="Standard 15 2 4 4" xfId="2182"/>
    <cellStyle name="Standard 15 2 5" xfId="2183"/>
    <cellStyle name="Standard 15 2 5 2" xfId="2184"/>
    <cellStyle name="Standard 15 2 5 3" xfId="2185"/>
    <cellStyle name="Standard 15 2 6" xfId="2186"/>
    <cellStyle name="Standard 15 2 6 2" xfId="2187"/>
    <cellStyle name="Standard 15 2 6 3" xfId="2188"/>
    <cellStyle name="Standard 15 2 7" xfId="2189"/>
    <cellStyle name="Standard 15 2 8" xfId="2190"/>
    <cellStyle name="Standard 15 3" xfId="2191"/>
    <cellStyle name="Standard 15 3 2" xfId="2192"/>
    <cellStyle name="Standard 15 3 2 2" xfId="2193"/>
    <cellStyle name="Standard 15 3 2 2 2" xfId="2194"/>
    <cellStyle name="Standard 15 3 2 2 2 2" xfId="2195"/>
    <cellStyle name="Standard 15 3 2 2 3" xfId="2196"/>
    <cellStyle name="Standard 15 3 2 3" xfId="2197"/>
    <cellStyle name="Standard 15 3 2 3 2" xfId="2198"/>
    <cellStyle name="Standard 15 3 2 4" xfId="2199"/>
    <cellStyle name="Standard 15 3 3" xfId="2200"/>
    <cellStyle name="Standard 15 3 3 2" xfId="2201"/>
    <cellStyle name="Standard 15 3 3 2 2" xfId="2202"/>
    <cellStyle name="Standard 15 3 3 3" xfId="2203"/>
    <cellStyle name="Standard 15 3 4" xfId="2204"/>
    <cellStyle name="Standard 15 3 4 2" xfId="2205"/>
    <cellStyle name="Standard 15 3 4 3" xfId="2206"/>
    <cellStyle name="Standard 15 3 5" xfId="2207"/>
    <cellStyle name="Standard 15 3 5 2" xfId="2208"/>
    <cellStyle name="Standard 15 3 5 3" xfId="2209"/>
    <cellStyle name="Standard 15 3 6" xfId="2210"/>
    <cellStyle name="Standard 15 3 6 2" xfId="2211"/>
    <cellStyle name="Standard 15 3 6 3" xfId="2212"/>
    <cellStyle name="Standard 15 3 7" xfId="2213"/>
    <cellStyle name="Standard 15 3 8" xfId="2214"/>
    <cellStyle name="Standard 15 4" xfId="2215"/>
    <cellStyle name="Standard 15 4 2" xfId="2216"/>
    <cellStyle name="Standard 15 4 2 2" xfId="2217"/>
    <cellStyle name="Standard 15 4 2 2 2" xfId="2218"/>
    <cellStyle name="Standard 15 4 2 2 2 2" xfId="2219"/>
    <cellStyle name="Standard 15 4 2 2 3" xfId="2220"/>
    <cellStyle name="Standard 15 4 2 3" xfId="2221"/>
    <cellStyle name="Standard 15 4 2 3 2" xfId="2222"/>
    <cellStyle name="Standard 15 4 2 4" xfId="2223"/>
    <cellStyle name="Standard 15 4 3" xfId="2224"/>
    <cellStyle name="Standard 15 4 3 2" xfId="2225"/>
    <cellStyle name="Standard 15 4 3 2 2" xfId="2226"/>
    <cellStyle name="Standard 15 4 3 3" xfId="2227"/>
    <cellStyle name="Standard 15 4 4" xfId="2228"/>
    <cellStyle name="Standard 15 4 4 2" xfId="2229"/>
    <cellStyle name="Standard 15 4 4 3" xfId="2230"/>
    <cellStyle name="Standard 15 4 5" xfId="2231"/>
    <cellStyle name="Standard 15 4 5 2" xfId="2232"/>
    <cellStyle name="Standard 15 4 5 3" xfId="2233"/>
    <cellStyle name="Standard 15 4 6" xfId="2234"/>
    <cellStyle name="Standard 15 4 6 2" xfId="2235"/>
    <cellStyle name="Standard 15 4 6 3" xfId="2236"/>
    <cellStyle name="Standard 15 4 7" xfId="2237"/>
    <cellStyle name="Standard 15 4 8" xfId="2238"/>
    <cellStyle name="Standard 15 5" xfId="2239"/>
    <cellStyle name="Standard 15 5 2" xfId="2240"/>
    <cellStyle name="Standard 15 5 2 2" xfId="2241"/>
    <cellStyle name="Standard 15 5 2 2 2" xfId="2242"/>
    <cellStyle name="Standard 15 5 2 3" xfId="2243"/>
    <cellStyle name="Standard 15 5 3" xfId="2244"/>
    <cellStyle name="Standard 15 5 3 2" xfId="2245"/>
    <cellStyle name="Standard 15 5 4" xfId="2246"/>
    <cellStyle name="Standard 15 6" xfId="2247"/>
    <cellStyle name="Standard 15 6 2" xfId="2248"/>
    <cellStyle name="Standard 15 6 2 2" xfId="2249"/>
    <cellStyle name="Standard 15 6 3" xfId="2250"/>
    <cellStyle name="Standard 15 7" xfId="2251"/>
    <cellStyle name="Standard 15 7 2" xfId="2252"/>
    <cellStyle name="Standard 15 7 2 2" xfId="2253"/>
    <cellStyle name="Standard 15 7 3" xfId="2254"/>
    <cellStyle name="Standard 15 7 4" xfId="2255"/>
    <cellStyle name="Standard 15 8" xfId="2256"/>
    <cellStyle name="Standard 15 8 2" xfId="2257"/>
    <cellStyle name="Standard 15 8 3" xfId="2258"/>
    <cellStyle name="Standard 15 9" xfId="2259"/>
    <cellStyle name="Standard 15 9 2" xfId="2260"/>
    <cellStyle name="Standard 15 9 3" xfId="2261"/>
    <cellStyle name="Standard 150" xfId="2262"/>
    <cellStyle name="Standard 151" xfId="2263"/>
    <cellStyle name="Standard 151 2" xfId="2264"/>
    <cellStyle name="Standard 151 3" xfId="2265"/>
    <cellStyle name="Standard 152" xfId="2266"/>
    <cellStyle name="Standard 152 2" xfId="2267"/>
    <cellStyle name="Standard 152 3" xfId="2268"/>
    <cellStyle name="Standard 153" xfId="2269"/>
    <cellStyle name="Standard 153 2" xfId="2270"/>
    <cellStyle name="Standard 153 3" xfId="2271"/>
    <cellStyle name="Standard 154" xfId="2272"/>
    <cellStyle name="Standard 154 2" xfId="2273"/>
    <cellStyle name="Standard 154 3" xfId="2274"/>
    <cellStyle name="Standard 155" xfId="2275"/>
    <cellStyle name="Standard 156" xfId="2276"/>
    <cellStyle name="Standard 156 2" xfId="2277"/>
    <cellStyle name="Standard 157" xfId="2278"/>
    <cellStyle name="Standard 158" xfId="2279"/>
    <cellStyle name="Standard 159" xfId="2280"/>
    <cellStyle name="Standard 16" xfId="2281"/>
    <cellStyle name="Standard 16 10" xfId="2282"/>
    <cellStyle name="Standard 16 11" xfId="2283"/>
    <cellStyle name="Standard 16 2" xfId="2284"/>
    <cellStyle name="Standard 16 2 2" xfId="2285"/>
    <cellStyle name="Standard 16 2 2 2" xfId="2286"/>
    <cellStyle name="Standard 16 2 2 2 2" xfId="2287"/>
    <cellStyle name="Standard 16 2 2 2 2 2" xfId="2288"/>
    <cellStyle name="Standard 16 2 2 2 3" xfId="2289"/>
    <cellStyle name="Standard 16 2 2 3" xfId="2290"/>
    <cellStyle name="Standard 16 2 2 3 2" xfId="2291"/>
    <cellStyle name="Standard 16 2 2 4" xfId="2292"/>
    <cellStyle name="Standard 16 2 3" xfId="2293"/>
    <cellStyle name="Standard 16 2 3 2" xfId="2294"/>
    <cellStyle name="Standard 16 2 3 2 2" xfId="2295"/>
    <cellStyle name="Standard 16 2 3 3" xfId="2296"/>
    <cellStyle name="Standard 16 2 4" xfId="2297"/>
    <cellStyle name="Standard 16 2 4 2" xfId="2298"/>
    <cellStyle name="Standard 16 2 4 3" xfId="2299"/>
    <cellStyle name="Standard 16 2 5" xfId="2300"/>
    <cellStyle name="Standard 16 2 5 2" xfId="2301"/>
    <cellStyle name="Standard 16 2 5 3" xfId="2302"/>
    <cellStyle name="Standard 16 2 6" xfId="2303"/>
    <cellStyle name="Standard 16 2 6 2" xfId="2304"/>
    <cellStyle name="Standard 16 2 6 3" xfId="2305"/>
    <cellStyle name="Standard 16 2 7" xfId="2306"/>
    <cellStyle name="Standard 16 2 8" xfId="2307"/>
    <cellStyle name="Standard 16 3" xfId="2308"/>
    <cellStyle name="Standard 16 3 2" xfId="2309"/>
    <cellStyle name="Standard 16 3 2 2" xfId="2310"/>
    <cellStyle name="Standard 16 3 2 2 2" xfId="2311"/>
    <cellStyle name="Standard 16 3 2 2 2 2" xfId="2312"/>
    <cellStyle name="Standard 16 3 2 2 3" xfId="2313"/>
    <cellStyle name="Standard 16 3 2 3" xfId="2314"/>
    <cellStyle name="Standard 16 3 2 3 2" xfId="2315"/>
    <cellStyle name="Standard 16 3 2 4" xfId="2316"/>
    <cellStyle name="Standard 16 3 3" xfId="2317"/>
    <cellStyle name="Standard 16 3 3 2" xfId="2318"/>
    <cellStyle name="Standard 16 3 3 2 2" xfId="2319"/>
    <cellStyle name="Standard 16 3 3 3" xfId="2320"/>
    <cellStyle name="Standard 16 3 4" xfId="2321"/>
    <cellStyle name="Standard 16 3 4 2" xfId="2322"/>
    <cellStyle name="Standard 16 3 4 3" xfId="2323"/>
    <cellStyle name="Standard 16 3 5" xfId="2324"/>
    <cellStyle name="Standard 16 3 5 2" xfId="2325"/>
    <cellStyle name="Standard 16 3 5 3" xfId="2326"/>
    <cellStyle name="Standard 16 3 6" xfId="2327"/>
    <cellStyle name="Standard 16 3 6 2" xfId="2328"/>
    <cellStyle name="Standard 16 3 6 3" xfId="2329"/>
    <cellStyle name="Standard 16 3 7" xfId="2330"/>
    <cellStyle name="Standard 16 3 8" xfId="2331"/>
    <cellStyle name="Standard 16 4" xfId="2332"/>
    <cellStyle name="Standard 16 4 2" xfId="2333"/>
    <cellStyle name="Standard 16 4 2 2" xfId="2334"/>
    <cellStyle name="Standard 16 4 2 2 2" xfId="2335"/>
    <cellStyle name="Standard 16 4 2 2 2 2" xfId="2336"/>
    <cellStyle name="Standard 16 4 2 2 3" xfId="2337"/>
    <cellStyle name="Standard 16 4 2 3" xfId="2338"/>
    <cellStyle name="Standard 16 4 2 3 2" xfId="2339"/>
    <cellStyle name="Standard 16 4 2 4" xfId="2340"/>
    <cellStyle name="Standard 16 4 3" xfId="2341"/>
    <cellStyle name="Standard 16 4 3 2" xfId="2342"/>
    <cellStyle name="Standard 16 4 3 2 2" xfId="2343"/>
    <cellStyle name="Standard 16 4 3 3" xfId="2344"/>
    <cellStyle name="Standard 16 4 4" xfId="2345"/>
    <cellStyle name="Standard 16 4 4 2" xfId="2346"/>
    <cellStyle name="Standard 16 4 4 3" xfId="2347"/>
    <cellStyle name="Standard 16 4 5" xfId="2348"/>
    <cellStyle name="Standard 16 4 5 2" xfId="2349"/>
    <cellStyle name="Standard 16 4 5 3" xfId="2350"/>
    <cellStyle name="Standard 16 4 6" xfId="2351"/>
    <cellStyle name="Standard 16 4 6 2" xfId="2352"/>
    <cellStyle name="Standard 16 4 6 3" xfId="2353"/>
    <cellStyle name="Standard 16 4 7" xfId="2354"/>
    <cellStyle name="Standard 16 4 8" xfId="2355"/>
    <cellStyle name="Standard 16 5" xfId="2356"/>
    <cellStyle name="Standard 16 5 2" xfId="2357"/>
    <cellStyle name="Standard 16 5 2 2" xfId="2358"/>
    <cellStyle name="Standard 16 5 2 2 2" xfId="2359"/>
    <cellStyle name="Standard 16 5 2 3" xfId="2360"/>
    <cellStyle name="Standard 16 5 3" xfId="2361"/>
    <cellStyle name="Standard 16 5 3 2" xfId="2362"/>
    <cellStyle name="Standard 16 5 4" xfId="2363"/>
    <cellStyle name="Standard 16 6" xfId="2364"/>
    <cellStyle name="Standard 16 6 2" xfId="2365"/>
    <cellStyle name="Standard 16 6 2 2" xfId="2366"/>
    <cellStyle name="Standard 16 6 3" xfId="2367"/>
    <cellStyle name="Standard 16 7" xfId="2368"/>
    <cellStyle name="Standard 16 7 2" xfId="2369"/>
    <cellStyle name="Standard 16 7 2 2" xfId="2370"/>
    <cellStyle name="Standard 16 7 3" xfId="2371"/>
    <cellStyle name="Standard 16 7 4" xfId="2372"/>
    <cellStyle name="Standard 16 8" xfId="2373"/>
    <cellStyle name="Standard 16 8 2" xfId="2374"/>
    <cellStyle name="Standard 16 8 3" xfId="2375"/>
    <cellStyle name="Standard 16 9" xfId="2376"/>
    <cellStyle name="Standard 16 9 2" xfId="2377"/>
    <cellStyle name="Standard 16 9 3" xfId="2378"/>
    <cellStyle name="Standard 160" xfId="2379"/>
    <cellStyle name="Standard 161" xfId="2380"/>
    <cellStyle name="Standard 162" xfId="2381"/>
    <cellStyle name="Standard 163" xfId="2382"/>
    <cellStyle name="Standard 164" xfId="2383"/>
    <cellStyle name="Standard 165" xfId="2384"/>
    <cellStyle name="Standard 166" xfId="2385"/>
    <cellStyle name="Standard 167" xfId="2386"/>
    <cellStyle name="Standard 168" xfId="2387"/>
    <cellStyle name="Standard 169" xfId="2388"/>
    <cellStyle name="Standard 17" xfId="2389"/>
    <cellStyle name="Standard 17 10" xfId="2390"/>
    <cellStyle name="Standard 17 11" xfId="2391"/>
    <cellStyle name="Standard 17 2" xfId="2392"/>
    <cellStyle name="Standard 17 2 2" xfId="2393"/>
    <cellStyle name="Standard 17 2 2 2" xfId="2394"/>
    <cellStyle name="Standard 17 2 2 2 2" xfId="2395"/>
    <cellStyle name="Standard 17 2 2 2 2 2" xfId="2396"/>
    <cellStyle name="Standard 17 2 2 2 3" xfId="2397"/>
    <cellStyle name="Standard 17 2 2 3" xfId="2398"/>
    <cellStyle name="Standard 17 2 2 3 2" xfId="2399"/>
    <cellStyle name="Standard 17 2 2 4" xfId="2400"/>
    <cellStyle name="Standard 17 2 3" xfId="2401"/>
    <cellStyle name="Standard 17 2 3 2" xfId="2402"/>
    <cellStyle name="Standard 17 2 3 2 2" xfId="2403"/>
    <cellStyle name="Standard 17 2 3 3" xfId="2404"/>
    <cellStyle name="Standard 17 2 4" xfId="2405"/>
    <cellStyle name="Standard 17 2 4 2" xfId="2406"/>
    <cellStyle name="Standard 17 2 4 3" xfId="2407"/>
    <cellStyle name="Standard 17 2 5" xfId="2408"/>
    <cellStyle name="Standard 17 2 5 2" xfId="2409"/>
    <cellStyle name="Standard 17 2 5 3" xfId="2410"/>
    <cellStyle name="Standard 17 2 6" xfId="2411"/>
    <cellStyle name="Standard 17 2 6 2" xfId="2412"/>
    <cellStyle name="Standard 17 2 6 3" xfId="2413"/>
    <cellStyle name="Standard 17 2 7" xfId="2414"/>
    <cellStyle name="Standard 17 2 8" xfId="2415"/>
    <cellStyle name="Standard 17 3" xfId="2416"/>
    <cellStyle name="Standard 17 3 2" xfId="2417"/>
    <cellStyle name="Standard 17 3 2 2" xfId="2418"/>
    <cellStyle name="Standard 17 3 2 2 2" xfId="2419"/>
    <cellStyle name="Standard 17 3 2 2 2 2" xfId="2420"/>
    <cellStyle name="Standard 17 3 2 2 3" xfId="2421"/>
    <cellStyle name="Standard 17 3 2 3" xfId="2422"/>
    <cellStyle name="Standard 17 3 2 3 2" xfId="2423"/>
    <cellStyle name="Standard 17 3 2 4" xfId="2424"/>
    <cellStyle name="Standard 17 3 3" xfId="2425"/>
    <cellStyle name="Standard 17 3 3 2" xfId="2426"/>
    <cellStyle name="Standard 17 3 3 2 2" xfId="2427"/>
    <cellStyle name="Standard 17 3 3 3" xfId="2428"/>
    <cellStyle name="Standard 17 3 4" xfId="2429"/>
    <cellStyle name="Standard 17 3 4 2" xfId="2430"/>
    <cellStyle name="Standard 17 3 4 3" xfId="2431"/>
    <cellStyle name="Standard 17 3 5" xfId="2432"/>
    <cellStyle name="Standard 17 3 5 2" xfId="2433"/>
    <cellStyle name="Standard 17 3 5 3" xfId="2434"/>
    <cellStyle name="Standard 17 3 6" xfId="2435"/>
    <cellStyle name="Standard 17 3 6 2" xfId="2436"/>
    <cellStyle name="Standard 17 3 6 3" xfId="2437"/>
    <cellStyle name="Standard 17 3 7" xfId="2438"/>
    <cellStyle name="Standard 17 3 8" xfId="2439"/>
    <cellStyle name="Standard 17 4" xfId="2440"/>
    <cellStyle name="Standard 17 4 2" xfId="2441"/>
    <cellStyle name="Standard 17 4 2 2" xfId="2442"/>
    <cellStyle name="Standard 17 4 2 2 2" xfId="2443"/>
    <cellStyle name="Standard 17 4 2 2 2 2" xfId="2444"/>
    <cellStyle name="Standard 17 4 2 2 3" xfId="2445"/>
    <cellStyle name="Standard 17 4 2 3" xfId="2446"/>
    <cellStyle name="Standard 17 4 2 3 2" xfId="2447"/>
    <cellStyle name="Standard 17 4 2 4" xfId="2448"/>
    <cellStyle name="Standard 17 4 3" xfId="2449"/>
    <cellStyle name="Standard 17 4 3 2" xfId="2450"/>
    <cellStyle name="Standard 17 4 3 2 2" xfId="2451"/>
    <cellStyle name="Standard 17 4 3 3" xfId="2452"/>
    <cellStyle name="Standard 17 4 4" xfId="2453"/>
    <cellStyle name="Standard 17 4 4 2" xfId="2454"/>
    <cellStyle name="Standard 17 4 4 3" xfId="2455"/>
    <cellStyle name="Standard 17 4 5" xfId="2456"/>
    <cellStyle name="Standard 17 4 5 2" xfId="2457"/>
    <cellStyle name="Standard 17 4 5 3" xfId="2458"/>
    <cellStyle name="Standard 17 4 6" xfId="2459"/>
    <cellStyle name="Standard 17 4 6 2" xfId="2460"/>
    <cellStyle name="Standard 17 4 6 3" xfId="2461"/>
    <cellStyle name="Standard 17 4 7" xfId="2462"/>
    <cellStyle name="Standard 17 4 8" xfId="2463"/>
    <cellStyle name="Standard 17 5" xfId="2464"/>
    <cellStyle name="Standard 17 5 2" xfId="2465"/>
    <cellStyle name="Standard 17 5 2 2" xfId="2466"/>
    <cellStyle name="Standard 17 5 2 2 2" xfId="2467"/>
    <cellStyle name="Standard 17 5 2 3" xfId="2468"/>
    <cellStyle name="Standard 17 5 3" xfId="2469"/>
    <cellStyle name="Standard 17 5 3 2" xfId="2470"/>
    <cellStyle name="Standard 17 5 4" xfId="2471"/>
    <cellStyle name="Standard 17 6" xfId="2472"/>
    <cellStyle name="Standard 17 6 2" xfId="2473"/>
    <cellStyle name="Standard 17 6 2 2" xfId="2474"/>
    <cellStyle name="Standard 17 6 3" xfId="2475"/>
    <cellStyle name="Standard 17 7" xfId="2476"/>
    <cellStyle name="Standard 17 7 2" xfId="2477"/>
    <cellStyle name="Standard 17 7 3" xfId="2478"/>
    <cellStyle name="Standard 17 8" xfId="2479"/>
    <cellStyle name="Standard 17 8 2" xfId="2480"/>
    <cellStyle name="Standard 17 8 3" xfId="2481"/>
    <cellStyle name="Standard 17 9" xfId="2482"/>
    <cellStyle name="Standard 17 9 2" xfId="2483"/>
    <cellStyle name="Standard 17 9 3" xfId="2484"/>
    <cellStyle name="Standard 170" xfId="2485"/>
    <cellStyle name="Standard 171" xfId="2486"/>
    <cellStyle name="Standard 172" xfId="2487"/>
    <cellStyle name="Standard 173" xfId="2488"/>
    <cellStyle name="Standard 174" xfId="2489"/>
    <cellStyle name="Standard 174 2" xfId="2490"/>
    <cellStyle name="Standard 175" xfId="2491"/>
    <cellStyle name="Standard 176" xfId="2492"/>
    <cellStyle name="Standard 177" xfId="2493"/>
    <cellStyle name="Standard 178" xfId="2494"/>
    <cellStyle name="Standard 179" xfId="2495"/>
    <cellStyle name="Standard 18" xfId="2496"/>
    <cellStyle name="Standard 18 10" xfId="2497"/>
    <cellStyle name="Standard 18 11" xfId="2498"/>
    <cellStyle name="Standard 18 2" xfId="2499"/>
    <cellStyle name="Standard 18 2 2" xfId="2500"/>
    <cellStyle name="Standard 18 2 2 2" xfId="2501"/>
    <cellStyle name="Standard 18 2 2 2 2" xfId="2502"/>
    <cellStyle name="Standard 18 2 2 2 2 2" xfId="2503"/>
    <cellStyle name="Standard 18 2 2 2 3" xfId="2504"/>
    <cellStyle name="Standard 18 2 2 3" xfId="2505"/>
    <cellStyle name="Standard 18 2 2 3 2" xfId="2506"/>
    <cellStyle name="Standard 18 2 2 4" xfId="2507"/>
    <cellStyle name="Standard 18 2 3" xfId="2508"/>
    <cellStyle name="Standard 18 2 3 2" xfId="2509"/>
    <cellStyle name="Standard 18 2 3 2 2" xfId="2510"/>
    <cellStyle name="Standard 18 2 3 3" xfId="2511"/>
    <cellStyle name="Standard 18 2 4" xfId="2512"/>
    <cellStyle name="Standard 18 2 4 2" xfId="2513"/>
    <cellStyle name="Standard 18 2 4 3" xfId="2514"/>
    <cellStyle name="Standard 18 2 5" xfId="2515"/>
    <cellStyle name="Standard 18 2 5 2" xfId="2516"/>
    <cellStyle name="Standard 18 2 5 3" xfId="2517"/>
    <cellStyle name="Standard 18 2 6" xfId="2518"/>
    <cellStyle name="Standard 18 2 6 2" xfId="2519"/>
    <cellStyle name="Standard 18 2 6 3" xfId="2520"/>
    <cellStyle name="Standard 18 2 7" xfId="2521"/>
    <cellStyle name="Standard 18 2 8" xfId="2522"/>
    <cellStyle name="Standard 18 3" xfId="2523"/>
    <cellStyle name="Standard 18 3 2" xfId="2524"/>
    <cellStyle name="Standard 18 3 2 2" xfId="2525"/>
    <cellStyle name="Standard 18 3 2 2 2" xfId="2526"/>
    <cellStyle name="Standard 18 3 2 2 2 2" xfId="2527"/>
    <cellStyle name="Standard 18 3 2 2 3" xfId="2528"/>
    <cellStyle name="Standard 18 3 2 3" xfId="2529"/>
    <cellStyle name="Standard 18 3 2 3 2" xfId="2530"/>
    <cellStyle name="Standard 18 3 2 4" xfId="2531"/>
    <cellStyle name="Standard 18 3 3" xfId="2532"/>
    <cellStyle name="Standard 18 3 3 2" xfId="2533"/>
    <cellStyle name="Standard 18 3 3 2 2" xfId="2534"/>
    <cellStyle name="Standard 18 3 3 3" xfId="2535"/>
    <cellStyle name="Standard 18 3 4" xfId="2536"/>
    <cellStyle name="Standard 18 3 4 2" xfId="2537"/>
    <cellStyle name="Standard 18 3 4 3" xfId="2538"/>
    <cellStyle name="Standard 18 3 5" xfId="2539"/>
    <cellStyle name="Standard 18 3 5 2" xfId="2540"/>
    <cellStyle name="Standard 18 3 5 3" xfId="2541"/>
    <cellStyle name="Standard 18 3 6" xfId="2542"/>
    <cellStyle name="Standard 18 3 6 2" xfId="2543"/>
    <cellStyle name="Standard 18 3 6 3" xfId="2544"/>
    <cellStyle name="Standard 18 3 7" xfId="2545"/>
    <cellStyle name="Standard 18 3 8" xfId="2546"/>
    <cellStyle name="Standard 18 4" xfId="2547"/>
    <cellStyle name="Standard 18 4 2" xfId="2548"/>
    <cellStyle name="Standard 18 4 2 2" xfId="2549"/>
    <cellStyle name="Standard 18 4 2 2 2" xfId="2550"/>
    <cellStyle name="Standard 18 4 2 2 2 2" xfId="2551"/>
    <cellStyle name="Standard 18 4 2 2 3" xfId="2552"/>
    <cellStyle name="Standard 18 4 2 3" xfId="2553"/>
    <cellStyle name="Standard 18 4 2 3 2" xfId="2554"/>
    <cellStyle name="Standard 18 4 2 4" xfId="2555"/>
    <cellStyle name="Standard 18 4 3" xfId="2556"/>
    <cellStyle name="Standard 18 4 3 2" xfId="2557"/>
    <cellStyle name="Standard 18 4 3 2 2" xfId="2558"/>
    <cellStyle name="Standard 18 4 3 3" xfId="2559"/>
    <cellStyle name="Standard 18 4 4" xfId="2560"/>
    <cellStyle name="Standard 18 4 4 2" xfId="2561"/>
    <cellStyle name="Standard 18 4 4 3" xfId="2562"/>
    <cellStyle name="Standard 18 4 5" xfId="2563"/>
    <cellStyle name="Standard 18 4 5 2" xfId="2564"/>
    <cellStyle name="Standard 18 4 5 3" xfId="2565"/>
    <cellStyle name="Standard 18 4 6" xfId="2566"/>
    <cellStyle name="Standard 18 4 6 2" xfId="2567"/>
    <cellStyle name="Standard 18 4 6 3" xfId="2568"/>
    <cellStyle name="Standard 18 4 7" xfId="2569"/>
    <cellStyle name="Standard 18 4 8" xfId="2570"/>
    <cellStyle name="Standard 18 5" xfId="2571"/>
    <cellStyle name="Standard 18 5 2" xfId="2572"/>
    <cellStyle name="Standard 18 5 2 2" xfId="2573"/>
    <cellStyle name="Standard 18 5 2 2 2" xfId="2574"/>
    <cellStyle name="Standard 18 5 2 3" xfId="2575"/>
    <cellStyle name="Standard 18 5 3" xfId="2576"/>
    <cellStyle name="Standard 18 5 3 2" xfId="2577"/>
    <cellStyle name="Standard 18 5 4" xfId="2578"/>
    <cellStyle name="Standard 18 6" xfId="2579"/>
    <cellStyle name="Standard 18 6 2" xfId="2580"/>
    <cellStyle name="Standard 18 6 2 2" xfId="2581"/>
    <cellStyle name="Standard 18 6 3" xfId="2582"/>
    <cellStyle name="Standard 18 7" xfId="2583"/>
    <cellStyle name="Standard 18 7 2" xfId="2584"/>
    <cellStyle name="Standard 18 7 3" xfId="2585"/>
    <cellStyle name="Standard 18 8" xfId="2586"/>
    <cellStyle name="Standard 18 8 2" xfId="2587"/>
    <cellStyle name="Standard 18 8 3" xfId="2588"/>
    <cellStyle name="Standard 18 9" xfId="2589"/>
    <cellStyle name="Standard 18 9 2" xfId="2590"/>
    <cellStyle name="Standard 18 9 3" xfId="2591"/>
    <cellStyle name="Standard 180" xfId="2592"/>
    <cellStyle name="Standard 181" xfId="2593"/>
    <cellStyle name="Standard 182" xfId="2594"/>
    <cellStyle name="Standard 183" xfId="2595"/>
    <cellStyle name="Standard 184" xfId="2596"/>
    <cellStyle name="Standard 185" xfId="2597"/>
    <cellStyle name="Standard 186" xfId="2598"/>
    <cellStyle name="Standard 187" xfId="2599"/>
    <cellStyle name="Standard 188" xfId="2600"/>
    <cellStyle name="Standard 189" xfId="2601"/>
    <cellStyle name="Standard 19" xfId="2602"/>
    <cellStyle name="Standard 19 2" xfId="2603"/>
    <cellStyle name="Standard 19 2 2" xfId="2604"/>
    <cellStyle name="Standard 190" xfId="2605"/>
    <cellStyle name="Standard 191" xfId="2606"/>
    <cellStyle name="Standard 192" xfId="2607"/>
    <cellStyle name="Standard 193" xfId="2608"/>
    <cellStyle name="Standard 194" xfId="2609"/>
    <cellStyle name="Standard 195" xfId="2610"/>
    <cellStyle name="Standard 196" xfId="2611"/>
    <cellStyle name="Standard 197" xfId="2612"/>
    <cellStyle name="Standard 198" xfId="2613"/>
    <cellStyle name="Standard 199" xfId="2614"/>
    <cellStyle name="Standard 2" xfId="5"/>
    <cellStyle name="Standard 2 10" xfId="2615"/>
    <cellStyle name="Standard 2 11" xfId="2616"/>
    <cellStyle name="Standard 2 12" xfId="2617"/>
    <cellStyle name="Standard 2 13" xfId="2618"/>
    <cellStyle name="Standard 2 14" xfId="2619"/>
    <cellStyle name="Standard 2 15" xfId="2620"/>
    <cellStyle name="Standard 2 2" xfId="2621"/>
    <cellStyle name="Standard 2 2 2" xfId="2622"/>
    <cellStyle name="Standard 2 2 2 2" xfId="2623"/>
    <cellStyle name="Standard 2 2 3" xfId="2624"/>
    <cellStyle name="Standard 2 2 3 2" xfId="2625"/>
    <cellStyle name="Standard 2 3" xfId="2626"/>
    <cellStyle name="Standard 2 3 2" xfId="2627"/>
    <cellStyle name="Standard 2 3 2 2" xfId="2628"/>
    <cellStyle name="Standard 2 3 2 2 2" xfId="2629"/>
    <cellStyle name="Standard 2 3 2 2 2 2" xfId="2630"/>
    <cellStyle name="Standard 2 3 2 2 3" xfId="2631"/>
    <cellStyle name="Standard 2 3 2 3" xfId="2632"/>
    <cellStyle name="Standard 2 3 2 3 2" xfId="2633"/>
    <cellStyle name="Standard 2 3 2 3 3" xfId="2634"/>
    <cellStyle name="Standard 2 3 2 4" xfId="2635"/>
    <cellStyle name="Standard 2 3 2 5" xfId="2636"/>
    <cellStyle name="Standard 2 3 3" xfId="2637"/>
    <cellStyle name="Standard 2 3 3 2" xfId="2638"/>
    <cellStyle name="Standard 2 3 3 2 2" xfId="2639"/>
    <cellStyle name="Standard 2 3 3 3" xfId="2640"/>
    <cellStyle name="Standard 2 3 4" xfId="2641"/>
    <cellStyle name="Standard 2 3 4 2" xfId="2642"/>
    <cellStyle name="Standard 2 3 4 2 2" xfId="2643"/>
    <cellStyle name="Standard 2 3 4 3" xfId="2644"/>
    <cellStyle name="Standard 2 3 4 4" xfId="2645"/>
    <cellStyle name="Standard 2 3 5" xfId="2646"/>
    <cellStyle name="Standard 2 3 5 2" xfId="2647"/>
    <cellStyle name="Standard 2 3 5 3" xfId="2648"/>
    <cellStyle name="Standard 2 3 6" xfId="2649"/>
    <cellStyle name="Standard 2 3 6 2" xfId="2650"/>
    <cellStyle name="Standard 2 3 6 3" xfId="2651"/>
    <cellStyle name="Standard 2 3 7" xfId="2652"/>
    <cellStyle name="Standard 2 3 8" xfId="2653"/>
    <cellStyle name="Standard 2 4" xfId="2654"/>
    <cellStyle name="Standard 2 4 2" xfId="2655"/>
    <cellStyle name="Standard 2 4 2 2" xfId="2656"/>
    <cellStyle name="Standard 2 4 2 2 2" xfId="2657"/>
    <cellStyle name="Standard 2 4 2 2 2 2" xfId="2658"/>
    <cellStyle name="Standard 2 4 2 2 3" xfId="2659"/>
    <cellStyle name="Standard 2 4 2 3" xfId="2660"/>
    <cellStyle name="Standard 2 4 2 3 2" xfId="2661"/>
    <cellStyle name="Standard 2 4 2 4" xfId="2662"/>
    <cellStyle name="Standard 2 4 3" xfId="2663"/>
    <cellStyle name="Standard 2 4 3 2" xfId="2664"/>
    <cellStyle name="Standard 2 4 3 2 2" xfId="2665"/>
    <cellStyle name="Standard 2 4 3 3" xfId="2666"/>
    <cellStyle name="Standard 2 4 4" xfId="2667"/>
    <cellStyle name="Standard 2 4 4 2" xfId="2668"/>
    <cellStyle name="Standard 2 4 4 2 2" xfId="2669"/>
    <cellStyle name="Standard 2 4 4 3" xfId="2670"/>
    <cellStyle name="Standard 2 4 4 4" xfId="2671"/>
    <cellStyle name="Standard 2 4 5" xfId="2672"/>
    <cellStyle name="Standard 2 4 5 2" xfId="2673"/>
    <cellStyle name="Standard 2 4 5 3" xfId="2674"/>
    <cellStyle name="Standard 2 4 6" xfId="2675"/>
    <cellStyle name="Standard 2 4 6 2" xfId="2676"/>
    <cellStyle name="Standard 2 4 6 3" xfId="2677"/>
    <cellStyle name="Standard 2 4 7" xfId="2678"/>
    <cellStyle name="Standard 2 4 8" xfId="2679"/>
    <cellStyle name="Standard 2 5" xfId="2680"/>
    <cellStyle name="Standard 2 5 2" xfId="2681"/>
    <cellStyle name="Standard 2 6" xfId="2682"/>
    <cellStyle name="Standard 2 6 2" xfId="2683"/>
    <cellStyle name="Standard 2 6 3" xfId="2684"/>
    <cellStyle name="Standard 2 7" xfId="2685"/>
    <cellStyle name="Standard 2 8" xfId="2686"/>
    <cellStyle name="Standard 2 9" xfId="2687"/>
    <cellStyle name="Standard 20" xfId="2688"/>
    <cellStyle name="Standard 20 2" xfId="2689"/>
    <cellStyle name="Standard 20 3" xfId="2690"/>
    <cellStyle name="Standard 20 3 2" xfId="2691"/>
    <cellStyle name="Standard 200" xfId="2692"/>
    <cellStyle name="Standard 201" xfId="2693"/>
    <cellStyle name="Standard 202" xfId="2694"/>
    <cellStyle name="Standard 203" xfId="2695"/>
    <cellStyle name="Standard 204" xfId="2696"/>
    <cellStyle name="Standard 205" xfId="2697"/>
    <cellStyle name="Standard 206" xfId="2698"/>
    <cellStyle name="Standard 207" xfId="2699"/>
    <cellStyle name="Standard 208" xfId="2700"/>
    <cellStyle name="Standard 209" xfId="2701"/>
    <cellStyle name="Standard 21" xfId="2702"/>
    <cellStyle name="Standard 21 2" xfId="2703"/>
    <cellStyle name="Standard 21 2 2" xfId="2704"/>
    <cellStyle name="Standard 21 3" xfId="2705"/>
    <cellStyle name="Standard 21 3 2" xfId="2706"/>
    <cellStyle name="Standard 210" xfId="2707"/>
    <cellStyle name="Standard 211" xfId="2708"/>
    <cellStyle name="Standard 212" xfId="2709"/>
    <cellStyle name="Standard 213" xfId="2710"/>
    <cellStyle name="Standard 214" xfId="2711"/>
    <cellStyle name="Standard 215" xfId="2712"/>
    <cellStyle name="Standard 216" xfId="2713"/>
    <cellStyle name="Standard 217" xfId="2714"/>
    <cellStyle name="Standard 218" xfId="2715"/>
    <cellStyle name="Standard 219" xfId="2716"/>
    <cellStyle name="Standard 22" xfId="2717"/>
    <cellStyle name="Standard 220" xfId="2718"/>
    <cellStyle name="Standard 221" xfId="2719"/>
    <cellStyle name="Standard 222" xfId="2720"/>
    <cellStyle name="Standard 223" xfId="2721"/>
    <cellStyle name="Standard 224" xfId="2722"/>
    <cellStyle name="Standard 225" xfId="2723"/>
    <cellStyle name="Standard 226" xfId="2724"/>
    <cellStyle name="Standard 227" xfId="2725"/>
    <cellStyle name="Standard 228" xfId="2726"/>
    <cellStyle name="Standard 229" xfId="2727"/>
    <cellStyle name="Standard 23" xfId="2728"/>
    <cellStyle name="Standard 23 2" xfId="2729"/>
    <cellStyle name="Standard 23 2 2" xfId="2730"/>
    <cellStyle name="Standard 230" xfId="2731"/>
    <cellStyle name="Standard 231" xfId="2732"/>
    <cellStyle name="Standard 232" xfId="2733"/>
    <cellStyle name="Standard 233" xfId="2734"/>
    <cellStyle name="Standard 234" xfId="2735"/>
    <cellStyle name="Standard 235" xfId="2736"/>
    <cellStyle name="Standard 236" xfId="2737"/>
    <cellStyle name="Standard 237" xfId="2738"/>
    <cellStyle name="Standard 238" xfId="2739"/>
    <cellStyle name="Standard 239" xfId="2740"/>
    <cellStyle name="Standard 24" xfId="2741"/>
    <cellStyle name="Standard 24 2" xfId="2742"/>
    <cellStyle name="Standard 24 2 2" xfId="2743"/>
    <cellStyle name="Standard 24 2 2 2" xfId="2744"/>
    <cellStyle name="Standard 24 2 2 2 2" xfId="2745"/>
    <cellStyle name="Standard 24 2 2 3" xfId="2746"/>
    <cellStyle name="Standard 24 2 3" xfId="2747"/>
    <cellStyle name="Standard 24 2 3 2" xfId="2748"/>
    <cellStyle name="Standard 24 2 4" xfId="2749"/>
    <cellStyle name="Standard 24 3" xfId="2750"/>
    <cellStyle name="Standard 24 3 2" xfId="2751"/>
    <cellStyle name="Standard 24 3 2 2" xfId="2752"/>
    <cellStyle name="Standard 24 3 3" xfId="2753"/>
    <cellStyle name="Standard 24 4" xfId="2754"/>
    <cellStyle name="Standard 24 4 2" xfId="2755"/>
    <cellStyle name="Standard 24 4 3" xfId="2756"/>
    <cellStyle name="Standard 24 5" xfId="2757"/>
    <cellStyle name="Standard 24 5 2" xfId="2758"/>
    <cellStyle name="Standard 24 5 3" xfId="2759"/>
    <cellStyle name="Standard 24 6" xfId="2760"/>
    <cellStyle name="Standard 24 6 2" xfId="2761"/>
    <cellStyle name="Standard 24 6 3" xfId="2762"/>
    <cellStyle name="Standard 24 7" xfId="2763"/>
    <cellStyle name="Standard 24 8" xfId="2764"/>
    <cellStyle name="Standard 240" xfId="2765"/>
    <cellStyle name="Standard 241" xfId="2766"/>
    <cellStyle name="Standard 242" xfId="2767"/>
    <cellStyle name="Standard 243" xfId="2768"/>
    <cellStyle name="Standard 244" xfId="2769"/>
    <cellStyle name="Standard 245" xfId="2770"/>
    <cellStyle name="Standard 246" xfId="2771"/>
    <cellStyle name="Standard 247" xfId="2772"/>
    <cellStyle name="Standard 248" xfId="2773"/>
    <cellStyle name="Standard 249" xfId="2774"/>
    <cellStyle name="Standard 25" xfId="2775"/>
    <cellStyle name="Standard 25 2" xfId="2776"/>
    <cellStyle name="Standard 25 2 2" xfId="2777"/>
    <cellStyle name="Standard 25 2 2 2" xfId="2778"/>
    <cellStyle name="Standard 25 2 2 2 2" xfId="2779"/>
    <cellStyle name="Standard 25 2 2 3" xfId="2780"/>
    <cellStyle name="Standard 25 2 3" xfId="2781"/>
    <cellStyle name="Standard 25 2 3 2" xfId="2782"/>
    <cellStyle name="Standard 25 2 4" xfId="2783"/>
    <cellStyle name="Standard 25 3" xfId="2784"/>
    <cellStyle name="Standard 25 3 2" xfId="2785"/>
    <cellStyle name="Standard 25 3 2 2" xfId="2786"/>
    <cellStyle name="Standard 25 3 3" xfId="2787"/>
    <cellStyle name="Standard 25 4" xfId="2788"/>
    <cellStyle name="Standard 25 4 2" xfId="2789"/>
    <cellStyle name="Standard 25 4 3" xfId="2790"/>
    <cellStyle name="Standard 25 5" xfId="2791"/>
    <cellStyle name="Standard 25 5 2" xfId="2792"/>
    <cellStyle name="Standard 25 5 3" xfId="2793"/>
    <cellStyle name="Standard 25 6" xfId="2794"/>
    <cellStyle name="Standard 25 6 2" xfId="2795"/>
    <cellStyle name="Standard 25 6 3" xfId="2796"/>
    <cellStyle name="Standard 25 7" xfId="2797"/>
    <cellStyle name="Standard 25 8" xfId="2798"/>
    <cellStyle name="Standard 250" xfId="2799"/>
    <cellStyle name="Standard 251" xfId="2800"/>
    <cellStyle name="Standard 252" xfId="2801"/>
    <cellStyle name="Standard 253" xfId="2802"/>
    <cellStyle name="Standard 254" xfId="2803"/>
    <cellStyle name="Standard 255" xfId="2804"/>
    <cellStyle name="Standard 256" xfId="2805"/>
    <cellStyle name="Standard 257" xfId="2806"/>
    <cellStyle name="Standard 258" xfId="2807"/>
    <cellStyle name="Standard 259" xfId="2808"/>
    <cellStyle name="Standard 26" xfId="2809"/>
    <cellStyle name="Standard 26 2" xfId="2810"/>
    <cellStyle name="Standard 26 2 2" xfId="2811"/>
    <cellStyle name="Standard 26 2 2 2" xfId="2812"/>
    <cellStyle name="Standard 26 2 2 2 2" xfId="2813"/>
    <cellStyle name="Standard 26 2 2 3" xfId="2814"/>
    <cellStyle name="Standard 26 2 3" xfId="2815"/>
    <cellStyle name="Standard 26 2 3 2" xfId="2816"/>
    <cellStyle name="Standard 26 2 4" xfId="2817"/>
    <cellStyle name="Standard 26 3" xfId="2818"/>
    <cellStyle name="Standard 26 3 2" xfId="2819"/>
    <cellStyle name="Standard 26 3 2 2" xfId="2820"/>
    <cellStyle name="Standard 26 3 3" xfId="2821"/>
    <cellStyle name="Standard 26 4" xfId="2822"/>
    <cellStyle name="Standard 26 4 2" xfId="2823"/>
    <cellStyle name="Standard 26 4 3" xfId="2824"/>
    <cellStyle name="Standard 26 5" xfId="2825"/>
    <cellStyle name="Standard 26 5 2" xfId="2826"/>
    <cellStyle name="Standard 26 5 3" xfId="2827"/>
    <cellStyle name="Standard 26 6" xfId="2828"/>
    <cellStyle name="Standard 26 6 2" xfId="2829"/>
    <cellStyle name="Standard 26 6 3" xfId="2830"/>
    <cellStyle name="Standard 26 7" xfId="2831"/>
    <cellStyle name="Standard 26 8" xfId="2832"/>
    <cellStyle name="Standard 260" xfId="2833"/>
    <cellStyle name="Standard 261" xfId="2834"/>
    <cellStyle name="Standard 262" xfId="2835"/>
    <cellStyle name="Standard 263" xfId="2836"/>
    <cellStyle name="Standard 264" xfId="2837"/>
    <cellStyle name="Standard 265" xfId="2838"/>
    <cellStyle name="Standard 266" xfId="2839"/>
    <cellStyle name="Standard 267" xfId="2840"/>
    <cellStyle name="Standard 268" xfId="2841"/>
    <cellStyle name="Standard 269" xfId="2842"/>
    <cellStyle name="Standard 27" xfId="2843"/>
    <cellStyle name="Standard 27 2" xfId="2844"/>
    <cellStyle name="Standard 27 2 2" xfId="2845"/>
    <cellStyle name="Standard 27 2 2 2" xfId="2846"/>
    <cellStyle name="Standard 27 2 2 2 2" xfId="2847"/>
    <cellStyle name="Standard 27 2 2 3" xfId="2848"/>
    <cellStyle name="Standard 27 2 3" xfId="2849"/>
    <cellStyle name="Standard 27 2 3 2" xfId="2850"/>
    <cellStyle name="Standard 27 2 4" xfId="2851"/>
    <cellStyle name="Standard 27 3" xfId="2852"/>
    <cellStyle name="Standard 27 3 2" xfId="2853"/>
    <cellStyle name="Standard 27 3 2 2" xfId="2854"/>
    <cellStyle name="Standard 27 3 3" xfId="2855"/>
    <cellStyle name="Standard 27 4" xfId="2856"/>
    <cellStyle name="Standard 27 4 2" xfId="2857"/>
    <cellStyle name="Standard 27 4 3" xfId="2858"/>
    <cellStyle name="Standard 27 5" xfId="2859"/>
    <cellStyle name="Standard 27 5 2" xfId="2860"/>
    <cellStyle name="Standard 27 5 3" xfId="2861"/>
    <cellStyle name="Standard 27 6" xfId="2862"/>
    <cellStyle name="Standard 27 6 2" xfId="2863"/>
    <cellStyle name="Standard 27 6 3" xfId="2864"/>
    <cellStyle name="Standard 27 7" xfId="2865"/>
    <cellStyle name="Standard 27 8" xfId="2866"/>
    <cellStyle name="Standard 270" xfId="2867"/>
    <cellStyle name="Standard 271" xfId="2868"/>
    <cellStyle name="Standard 272" xfId="2869"/>
    <cellStyle name="Standard 273" xfId="2870"/>
    <cellStyle name="Standard 274" xfId="2871"/>
    <cellStyle name="Standard 275" xfId="2872"/>
    <cellStyle name="Standard 276" xfId="2873"/>
    <cellStyle name="Standard 277" xfId="2874"/>
    <cellStyle name="Standard 278" xfId="2875"/>
    <cellStyle name="Standard 279" xfId="2876"/>
    <cellStyle name="Standard 28" xfId="2877"/>
    <cellStyle name="Standard 28 2" xfId="2878"/>
    <cellStyle name="Standard 28 2 2" xfId="2879"/>
    <cellStyle name="Standard 28 2 2 2" xfId="2880"/>
    <cellStyle name="Standard 28 2 2 2 2" xfId="2881"/>
    <cellStyle name="Standard 28 2 2 3" xfId="2882"/>
    <cellStyle name="Standard 28 2 3" xfId="2883"/>
    <cellStyle name="Standard 28 2 3 2" xfId="2884"/>
    <cellStyle name="Standard 28 2 4" xfId="2885"/>
    <cellStyle name="Standard 28 3" xfId="2886"/>
    <cellStyle name="Standard 28 3 2" xfId="2887"/>
    <cellStyle name="Standard 28 3 2 2" xfId="2888"/>
    <cellStyle name="Standard 28 3 3" xfId="2889"/>
    <cellStyle name="Standard 28 4" xfId="2890"/>
    <cellStyle name="Standard 28 4 2" xfId="2891"/>
    <cellStyle name="Standard 28 4 2 2" xfId="2892"/>
    <cellStyle name="Standard 28 4 3" xfId="2893"/>
    <cellStyle name="Standard 28 4 4" xfId="2894"/>
    <cellStyle name="Standard 28 5" xfId="2895"/>
    <cellStyle name="Standard 28 5 2" xfId="2896"/>
    <cellStyle name="Standard 28 5 3" xfId="2897"/>
    <cellStyle name="Standard 28 6" xfId="2898"/>
    <cellStyle name="Standard 28 6 2" xfId="2899"/>
    <cellStyle name="Standard 28 6 3" xfId="2900"/>
    <cellStyle name="Standard 28 7" xfId="2901"/>
    <cellStyle name="Standard 28 8" xfId="2902"/>
    <cellStyle name="Standard 280" xfId="2903"/>
    <cellStyle name="Standard 281" xfId="2904"/>
    <cellStyle name="Standard 282" xfId="2905"/>
    <cellStyle name="Standard 283" xfId="2906"/>
    <cellStyle name="Standard 284" xfId="2907"/>
    <cellStyle name="Standard 285" xfId="2908"/>
    <cellStyle name="Standard 286" xfId="2909"/>
    <cellStyle name="Standard 287" xfId="2910"/>
    <cellStyle name="Standard 288" xfId="2911"/>
    <cellStyle name="Standard 289" xfId="2912"/>
    <cellStyle name="Standard 29" xfId="2913"/>
    <cellStyle name="Standard 29 2" xfId="2914"/>
    <cellStyle name="Standard 29 2 2" xfId="2915"/>
    <cellStyle name="Standard 29 2 2 2" xfId="2916"/>
    <cellStyle name="Standard 29 2 2 2 2" xfId="2917"/>
    <cellStyle name="Standard 29 2 2 3" xfId="2918"/>
    <cellStyle name="Standard 29 2 3" xfId="2919"/>
    <cellStyle name="Standard 29 2 3 2" xfId="2920"/>
    <cellStyle name="Standard 29 2 4" xfId="2921"/>
    <cellStyle name="Standard 29 3" xfId="2922"/>
    <cellStyle name="Standard 29 3 2" xfId="2923"/>
    <cellStyle name="Standard 29 3 2 2" xfId="2924"/>
    <cellStyle name="Standard 29 3 3" xfId="2925"/>
    <cellStyle name="Standard 29 4" xfId="2926"/>
    <cellStyle name="Standard 29 4 2" xfId="2927"/>
    <cellStyle name="Standard 29 4 3" xfId="2928"/>
    <cellStyle name="Standard 29 5" xfId="2929"/>
    <cellStyle name="Standard 29 5 2" xfId="2930"/>
    <cellStyle name="Standard 29 5 3" xfId="2931"/>
    <cellStyle name="Standard 29 6" xfId="2932"/>
    <cellStyle name="Standard 29 6 2" xfId="2933"/>
    <cellStyle name="Standard 29 6 3" xfId="2934"/>
    <cellStyle name="Standard 29 7" xfId="2935"/>
    <cellStyle name="Standard 29 8" xfId="2936"/>
    <cellStyle name="Standard 290" xfId="2937"/>
    <cellStyle name="Standard 291" xfId="6353"/>
    <cellStyle name="Standard 291 2" xfId="6355"/>
    <cellStyle name="Standard 3" xfId="2938"/>
    <cellStyle name="Standard 3 10" xfId="2939"/>
    <cellStyle name="Standard 3 2" xfId="2940"/>
    <cellStyle name="Standard 3 2 2" xfId="2941"/>
    <cellStyle name="Standard 3 2 3" xfId="2942"/>
    <cellStyle name="Standard 3 3" xfId="2943"/>
    <cellStyle name="Standard 3 4" xfId="2944"/>
    <cellStyle name="Standard 3 4 2" xfId="2945"/>
    <cellStyle name="Standard 3 5" xfId="2946"/>
    <cellStyle name="Standard 3 6" xfId="2947"/>
    <cellStyle name="Standard 3 7" xfId="2948"/>
    <cellStyle name="Standard 3 8" xfId="2949"/>
    <cellStyle name="Standard 3 9" xfId="2950"/>
    <cellStyle name="Standard 30" xfId="2951"/>
    <cellStyle name="Standard 30 2" xfId="2952"/>
    <cellStyle name="Standard 30 2 2" xfId="2953"/>
    <cellStyle name="Standard 30 3" xfId="2954"/>
    <cellStyle name="Standard 30 3 2" xfId="2955"/>
    <cellStyle name="Standard 31" xfId="2956"/>
    <cellStyle name="Standard 31 2" xfId="2957"/>
    <cellStyle name="Standard 31 2 2" xfId="2958"/>
    <cellStyle name="Standard 32" xfId="2959"/>
    <cellStyle name="Standard 33" xfId="2960"/>
    <cellStyle name="Standard 34" xfId="2961"/>
    <cellStyle name="Standard 35" xfId="2962"/>
    <cellStyle name="Standard 36" xfId="2963"/>
    <cellStyle name="Standard 36 2" xfId="2964"/>
    <cellStyle name="Standard 36 2 2" xfId="2965"/>
    <cellStyle name="Standard 36 2 2 2" xfId="2966"/>
    <cellStyle name="Standard 36 2 2 2 2" xfId="2967"/>
    <cellStyle name="Standard 36 2 2 3" xfId="2968"/>
    <cellStyle name="Standard 36 2 3" xfId="2969"/>
    <cellStyle name="Standard 36 2 3 2" xfId="2970"/>
    <cellStyle name="Standard 36 2 4" xfId="2971"/>
    <cellStyle name="Standard 36 3" xfId="2972"/>
    <cellStyle name="Standard 36 3 2" xfId="2973"/>
    <cellStyle name="Standard 36 3 2 2" xfId="2974"/>
    <cellStyle name="Standard 36 3 3" xfId="2975"/>
    <cellStyle name="Standard 36 4" xfId="2976"/>
    <cellStyle name="Standard 36 4 2" xfId="2977"/>
    <cellStyle name="Standard 36 4 3" xfId="2978"/>
    <cellStyle name="Standard 36 5" xfId="2979"/>
    <cellStyle name="Standard 36 5 2" xfId="2980"/>
    <cellStyle name="Standard 36 5 3" xfId="2981"/>
    <cellStyle name="Standard 36 6" xfId="2982"/>
    <cellStyle name="Standard 36 6 2" xfId="2983"/>
    <cellStyle name="Standard 36 6 3" xfId="2984"/>
    <cellStyle name="Standard 36 7" xfId="2985"/>
    <cellStyle name="Standard 36 8" xfId="2986"/>
    <cellStyle name="Standard 37" xfId="2987"/>
    <cellStyle name="Standard 37 2" xfId="2988"/>
    <cellStyle name="Standard 37 2 2" xfId="2989"/>
    <cellStyle name="Standard 37 2 2 2" xfId="2990"/>
    <cellStyle name="Standard 37 2 2 2 2" xfId="2991"/>
    <cellStyle name="Standard 37 2 2 3" xfId="2992"/>
    <cellStyle name="Standard 37 2 3" xfId="2993"/>
    <cellStyle name="Standard 37 2 3 2" xfId="2994"/>
    <cellStyle name="Standard 37 2 4" xfId="2995"/>
    <cellStyle name="Standard 37 3" xfId="2996"/>
    <cellStyle name="Standard 37 3 2" xfId="2997"/>
    <cellStyle name="Standard 37 3 2 2" xfId="2998"/>
    <cellStyle name="Standard 37 3 3" xfId="2999"/>
    <cellStyle name="Standard 37 4" xfId="3000"/>
    <cellStyle name="Standard 37 4 2" xfId="3001"/>
    <cellStyle name="Standard 37 4 3" xfId="3002"/>
    <cellStyle name="Standard 37 5" xfId="3003"/>
    <cellStyle name="Standard 37 5 2" xfId="3004"/>
    <cellStyle name="Standard 37 5 3" xfId="3005"/>
    <cellStyle name="Standard 37 6" xfId="3006"/>
    <cellStyle name="Standard 37 6 2" xfId="3007"/>
    <cellStyle name="Standard 37 6 3" xfId="3008"/>
    <cellStyle name="Standard 37 7" xfId="3009"/>
    <cellStyle name="Standard 37 8" xfId="3010"/>
    <cellStyle name="Standard 38" xfId="3011"/>
    <cellStyle name="Standard 38 2" xfId="3012"/>
    <cellStyle name="Standard 38 2 2" xfId="3013"/>
    <cellStyle name="Standard 38 2 2 2" xfId="3014"/>
    <cellStyle name="Standard 38 2 2 2 2" xfId="3015"/>
    <cellStyle name="Standard 38 2 2 3" xfId="3016"/>
    <cellStyle name="Standard 38 2 3" xfId="3017"/>
    <cellStyle name="Standard 38 2 3 2" xfId="3018"/>
    <cellStyle name="Standard 38 2 4" xfId="3019"/>
    <cellStyle name="Standard 38 3" xfId="3020"/>
    <cellStyle name="Standard 38 3 2" xfId="3021"/>
    <cellStyle name="Standard 38 3 2 2" xfId="3022"/>
    <cellStyle name="Standard 38 3 3" xfId="3023"/>
    <cellStyle name="Standard 38 4" xfId="3024"/>
    <cellStyle name="Standard 38 4 2" xfId="3025"/>
    <cellStyle name="Standard 38 4 3" xfId="3026"/>
    <cellStyle name="Standard 38 5" xfId="3027"/>
    <cellStyle name="Standard 38 5 2" xfId="3028"/>
    <cellStyle name="Standard 38 5 3" xfId="3029"/>
    <cellStyle name="Standard 38 6" xfId="3030"/>
    <cellStyle name="Standard 38 6 2" xfId="3031"/>
    <cellStyle name="Standard 38 6 3" xfId="3032"/>
    <cellStyle name="Standard 38 7" xfId="3033"/>
    <cellStyle name="Standard 38 8" xfId="3034"/>
    <cellStyle name="Standard 39" xfId="3035"/>
    <cellStyle name="Standard 39 2" xfId="3036"/>
    <cellStyle name="Standard 39 2 2" xfId="3037"/>
    <cellStyle name="Standard 39 2 2 2" xfId="3038"/>
    <cellStyle name="Standard 39 2 2 2 2" xfId="3039"/>
    <cellStyle name="Standard 39 2 2 3" xfId="3040"/>
    <cellStyle name="Standard 39 2 3" xfId="3041"/>
    <cellStyle name="Standard 39 2 3 2" xfId="3042"/>
    <cellStyle name="Standard 39 2 4" xfId="3043"/>
    <cellStyle name="Standard 39 3" xfId="3044"/>
    <cellStyle name="Standard 39 3 2" xfId="3045"/>
    <cellStyle name="Standard 39 3 2 2" xfId="3046"/>
    <cellStyle name="Standard 39 3 3" xfId="3047"/>
    <cellStyle name="Standard 39 4" xfId="3048"/>
    <cellStyle name="Standard 39 4 2" xfId="3049"/>
    <cellStyle name="Standard 39 4 3" xfId="3050"/>
    <cellStyle name="Standard 39 5" xfId="3051"/>
    <cellStyle name="Standard 39 5 2" xfId="3052"/>
    <cellStyle name="Standard 39 5 3" xfId="3053"/>
    <cellStyle name="Standard 39 6" xfId="3054"/>
    <cellStyle name="Standard 39 6 2" xfId="3055"/>
    <cellStyle name="Standard 39 6 3" xfId="3056"/>
    <cellStyle name="Standard 39 7" xfId="3057"/>
    <cellStyle name="Standard 39 8" xfId="3058"/>
    <cellStyle name="Standard 4" xfId="3059"/>
    <cellStyle name="Standard 4 10" xfId="3060"/>
    <cellStyle name="Standard 4 10 2" xfId="3061"/>
    <cellStyle name="Standard 4 10 2 2" xfId="3062"/>
    <cellStyle name="Standard 4 10 2 2 2" xfId="3063"/>
    <cellStyle name="Standard 4 10 2 2 2 2" xfId="3064"/>
    <cellStyle name="Standard 4 10 2 2 3" xfId="3065"/>
    <cellStyle name="Standard 4 10 2 3" xfId="3066"/>
    <cellStyle name="Standard 4 10 2 3 2" xfId="3067"/>
    <cellStyle name="Standard 4 10 2 4" xfId="3068"/>
    <cellStyle name="Standard 4 10 3" xfId="3069"/>
    <cellStyle name="Standard 4 10 3 2" xfId="3070"/>
    <cellStyle name="Standard 4 10 3 2 2" xfId="3071"/>
    <cellStyle name="Standard 4 10 3 3" xfId="3072"/>
    <cellStyle name="Standard 4 10 4" xfId="3073"/>
    <cellStyle name="Standard 4 10 4 2" xfId="3074"/>
    <cellStyle name="Standard 4 10 4 3" xfId="3075"/>
    <cellStyle name="Standard 4 10 5" xfId="3076"/>
    <cellStyle name="Standard 4 10 5 2" xfId="3077"/>
    <cellStyle name="Standard 4 10 5 3" xfId="3078"/>
    <cellStyle name="Standard 4 10 6" xfId="3079"/>
    <cellStyle name="Standard 4 10 6 2" xfId="3080"/>
    <cellStyle name="Standard 4 10 6 3" xfId="3081"/>
    <cellStyle name="Standard 4 10 7" xfId="3082"/>
    <cellStyle name="Standard 4 10 8" xfId="3083"/>
    <cellStyle name="Standard 4 11" xfId="3084"/>
    <cellStyle name="Standard 4 11 2" xfId="3085"/>
    <cellStyle name="Standard 4 11 2 2" xfId="3086"/>
    <cellStyle name="Standard 4 11 2 2 2" xfId="3087"/>
    <cellStyle name="Standard 4 11 2 2 2 2" xfId="3088"/>
    <cellStyle name="Standard 4 11 2 2 3" xfId="3089"/>
    <cellStyle name="Standard 4 11 2 3" xfId="3090"/>
    <cellStyle name="Standard 4 11 2 3 2" xfId="3091"/>
    <cellStyle name="Standard 4 11 2 4" xfId="3092"/>
    <cellStyle name="Standard 4 11 3" xfId="3093"/>
    <cellStyle name="Standard 4 11 3 2" xfId="3094"/>
    <cellStyle name="Standard 4 11 3 2 2" xfId="3095"/>
    <cellStyle name="Standard 4 11 3 3" xfId="3096"/>
    <cellStyle name="Standard 4 11 4" xfId="3097"/>
    <cellStyle name="Standard 4 11 4 2" xfId="3098"/>
    <cellStyle name="Standard 4 11 4 3" xfId="3099"/>
    <cellStyle name="Standard 4 11 5" xfId="3100"/>
    <cellStyle name="Standard 4 11 5 2" xfId="3101"/>
    <cellStyle name="Standard 4 11 5 3" xfId="3102"/>
    <cellStyle name="Standard 4 11 6" xfId="3103"/>
    <cellStyle name="Standard 4 11 6 2" xfId="3104"/>
    <cellStyle name="Standard 4 11 6 3" xfId="3105"/>
    <cellStyle name="Standard 4 11 7" xfId="3106"/>
    <cellStyle name="Standard 4 11 8" xfId="3107"/>
    <cellStyle name="Standard 4 12" xfId="3108"/>
    <cellStyle name="Standard 4 12 2" xfId="3109"/>
    <cellStyle name="Standard 4 12 2 2" xfId="3110"/>
    <cellStyle name="Standard 4 12 2 2 2" xfId="3111"/>
    <cellStyle name="Standard 4 12 2 3" xfId="3112"/>
    <cellStyle name="Standard 4 12 3" xfId="3113"/>
    <cellStyle name="Standard 4 12 3 2" xfId="3114"/>
    <cellStyle name="Standard 4 12 4" xfId="3115"/>
    <cellStyle name="Standard 4 13" xfId="3116"/>
    <cellStyle name="Standard 4 13 2" xfId="3117"/>
    <cellStyle name="Standard 4 13 2 2" xfId="3118"/>
    <cellStyle name="Standard 4 13 3" xfId="3119"/>
    <cellStyle name="Standard 4 14" xfId="3120"/>
    <cellStyle name="Standard 4 14 2" xfId="3121"/>
    <cellStyle name="Standard 4 14 3" xfId="3122"/>
    <cellStyle name="Standard 4 15" xfId="3123"/>
    <cellStyle name="Standard 4 15 2" xfId="3124"/>
    <cellStyle name="Standard 4 15 2 2" xfId="3125"/>
    <cellStyle name="Standard 4 15 3" xfId="3126"/>
    <cellStyle name="Standard 4 16" xfId="3127"/>
    <cellStyle name="Standard 4 16 2" xfId="3128"/>
    <cellStyle name="Standard 4 16 3" xfId="3129"/>
    <cellStyle name="Standard 4 17" xfId="3130"/>
    <cellStyle name="Standard 4 18" xfId="3131"/>
    <cellStyle name="Standard 4 19" xfId="3132"/>
    <cellStyle name="Standard 4 2" xfId="3133"/>
    <cellStyle name="Standard 4 2 10" xfId="3134"/>
    <cellStyle name="Standard 4 2 10 2" xfId="3135"/>
    <cellStyle name="Standard 4 2 10 2 2" xfId="3136"/>
    <cellStyle name="Standard 4 2 10 2 2 2" xfId="3137"/>
    <cellStyle name="Standard 4 2 10 2 3" xfId="3138"/>
    <cellStyle name="Standard 4 2 10 3" xfId="3139"/>
    <cellStyle name="Standard 4 2 10 3 2" xfId="3140"/>
    <cellStyle name="Standard 4 2 10 4" xfId="3141"/>
    <cellStyle name="Standard 4 2 11" xfId="3142"/>
    <cellStyle name="Standard 4 2 11 2" xfId="3143"/>
    <cellStyle name="Standard 4 2 11 2 2" xfId="3144"/>
    <cellStyle name="Standard 4 2 11 3" xfId="3145"/>
    <cellStyle name="Standard 4 2 12" xfId="3146"/>
    <cellStyle name="Standard 4 2 12 2" xfId="3147"/>
    <cellStyle name="Standard 4 2 12 2 2" xfId="3148"/>
    <cellStyle name="Standard 4 2 12 3" xfId="3149"/>
    <cellStyle name="Standard 4 2 12 4" xfId="3150"/>
    <cellStyle name="Standard 4 2 13" xfId="3151"/>
    <cellStyle name="Standard 4 2 13 2" xfId="3152"/>
    <cellStyle name="Standard 4 2 13 3" xfId="3153"/>
    <cellStyle name="Standard 4 2 14" xfId="3154"/>
    <cellStyle name="Standard 4 2 14 2" xfId="3155"/>
    <cellStyle name="Standard 4 2 14 3" xfId="3156"/>
    <cellStyle name="Standard 4 2 15" xfId="3157"/>
    <cellStyle name="Standard 4 2 16" xfId="3158"/>
    <cellStyle name="Standard 4 2 17" xfId="3159"/>
    <cellStyle name="Standard 4 2 18" xfId="3160"/>
    <cellStyle name="Standard 4 2 2" xfId="3161"/>
    <cellStyle name="Standard 4 2 2 10" xfId="3162"/>
    <cellStyle name="Standard 4 2 2 10 2" xfId="3163"/>
    <cellStyle name="Standard 4 2 2 10 3" xfId="3164"/>
    <cellStyle name="Standard 4 2 2 11" xfId="3165"/>
    <cellStyle name="Standard 4 2 2 11 2" xfId="3166"/>
    <cellStyle name="Standard 4 2 2 11 3" xfId="3167"/>
    <cellStyle name="Standard 4 2 2 12" xfId="3168"/>
    <cellStyle name="Standard 4 2 2 13" xfId="3169"/>
    <cellStyle name="Standard 4 2 2 2" xfId="3170"/>
    <cellStyle name="Standard 4 2 2 2 10" xfId="3171"/>
    <cellStyle name="Standard 4 2 2 2 11" xfId="3172"/>
    <cellStyle name="Standard 4 2 2 2 2" xfId="3173"/>
    <cellStyle name="Standard 4 2 2 2 2 2" xfId="3174"/>
    <cellStyle name="Standard 4 2 2 2 2 2 2" xfId="3175"/>
    <cellStyle name="Standard 4 2 2 2 2 2 2 2" xfId="3176"/>
    <cellStyle name="Standard 4 2 2 2 2 2 2 2 2" xfId="3177"/>
    <cellStyle name="Standard 4 2 2 2 2 2 2 3" xfId="3178"/>
    <cellStyle name="Standard 4 2 2 2 2 2 3" xfId="3179"/>
    <cellStyle name="Standard 4 2 2 2 2 2 3 2" xfId="3180"/>
    <cellStyle name="Standard 4 2 2 2 2 2 4" xfId="3181"/>
    <cellStyle name="Standard 4 2 2 2 2 3" xfId="3182"/>
    <cellStyle name="Standard 4 2 2 2 2 3 2" xfId="3183"/>
    <cellStyle name="Standard 4 2 2 2 2 3 2 2" xfId="3184"/>
    <cellStyle name="Standard 4 2 2 2 2 3 3" xfId="3185"/>
    <cellStyle name="Standard 4 2 2 2 2 4" xfId="3186"/>
    <cellStyle name="Standard 4 2 2 2 2 4 2" xfId="3187"/>
    <cellStyle name="Standard 4 2 2 2 2 4 3" xfId="3188"/>
    <cellStyle name="Standard 4 2 2 2 2 5" xfId="3189"/>
    <cellStyle name="Standard 4 2 2 2 2 5 2" xfId="3190"/>
    <cellStyle name="Standard 4 2 2 2 2 5 3" xfId="3191"/>
    <cellStyle name="Standard 4 2 2 2 2 6" xfId="3192"/>
    <cellStyle name="Standard 4 2 2 2 2 6 2" xfId="3193"/>
    <cellStyle name="Standard 4 2 2 2 2 6 3" xfId="3194"/>
    <cellStyle name="Standard 4 2 2 2 2 7" xfId="3195"/>
    <cellStyle name="Standard 4 2 2 2 2 8" xfId="3196"/>
    <cellStyle name="Standard 4 2 2 2 3" xfId="3197"/>
    <cellStyle name="Standard 4 2 2 2 3 2" xfId="3198"/>
    <cellStyle name="Standard 4 2 2 2 3 2 2" xfId="3199"/>
    <cellStyle name="Standard 4 2 2 2 3 2 2 2" xfId="3200"/>
    <cellStyle name="Standard 4 2 2 2 3 2 2 2 2" xfId="3201"/>
    <cellStyle name="Standard 4 2 2 2 3 2 2 3" xfId="3202"/>
    <cellStyle name="Standard 4 2 2 2 3 2 3" xfId="3203"/>
    <cellStyle name="Standard 4 2 2 2 3 2 3 2" xfId="3204"/>
    <cellStyle name="Standard 4 2 2 2 3 2 4" xfId="3205"/>
    <cellStyle name="Standard 4 2 2 2 3 3" xfId="3206"/>
    <cellStyle name="Standard 4 2 2 2 3 3 2" xfId="3207"/>
    <cellStyle name="Standard 4 2 2 2 3 3 2 2" xfId="3208"/>
    <cellStyle name="Standard 4 2 2 2 3 3 3" xfId="3209"/>
    <cellStyle name="Standard 4 2 2 2 3 4" xfId="3210"/>
    <cellStyle name="Standard 4 2 2 2 3 4 2" xfId="3211"/>
    <cellStyle name="Standard 4 2 2 2 3 4 3" xfId="3212"/>
    <cellStyle name="Standard 4 2 2 2 3 5" xfId="3213"/>
    <cellStyle name="Standard 4 2 2 2 3 5 2" xfId="3214"/>
    <cellStyle name="Standard 4 2 2 2 3 5 3" xfId="3215"/>
    <cellStyle name="Standard 4 2 2 2 3 6" xfId="3216"/>
    <cellStyle name="Standard 4 2 2 2 3 6 2" xfId="3217"/>
    <cellStyle name="Standard 4 2 2 2 3 6 3" xfId="3218"/>
    <cellStyle name="Standard 4 2 2 2 3 7" xfId="3219"/>
    <cellStyle name="Standard 4 2 2 2 3 8" xfId="3220"/>
    <cellStyle name="Standard 4 2 2 2 4" xfId="3221"/>
    <cellStyle name="Standard 4 2 2 2 4 2" xfId="3222"/>
    <cellStyle name="Standard 4 2 2 2 4 2 2" xfId="3223"/>
    <cellStyle name="Standard 4 2 2 2 4 2 2 2" xfId="3224"/>
    <cellStyle name="Standard 4 2 2 2 4 2 2 2 2" xfId="3225"/>
    <cellStyle name="Standard 4 2 2 2 4 2 2 3" xfId="3226"/>
    <cellStyle name="Standard 4 2 2 2 4 2 3" xfId="3227"/>
    <cellStyle name="Standard 4 2 2 2 4 2 3 2" xfId="3228"/>
    <cellStyle name="Standard 4 2 2 2 4 2 4" xfId="3229"/>
    <cellStyle name="Standard 4 2 2 2 4 3" xfId="3230"/>
    <cellStyle name="Standard 4 2 2 2 4 3 2" xfId="3231"/>
    <cellStyle name="Standard 4 2 2 2 4 3 2 2" xfId="3232"/>
    <cellStyle name="Standard 4 2 2 2 4 3 3" xfId="3233"/>
    <cellStyle name="Standard 4 2 2 2 4 4" xfId="3234"/>
    <cellStyle name="Standard 4 2 2 2 4 4 2" xfId="3235"/>
    <cellStyle name="Standard 4 2 2 2 4 4 3" xfId="3236"/>
    <cellStyle name="Standard 4 2 2 2 4 5" xfId="3237"/>
    <cellStyle name="Standard 4 2 2 2 4 5 2" xfId="3238"/>
    <cellStyle name="Standard 4 2 2 2 4 5 3" xfId="3239"/>
    <cellStyle name="Standard 4 2 2 2 4 6" xfId="3240"/>
    <cellStyle name="Standard 4 2 2 2 4 6 2" xfId="3241"/>
    <cellStyle name="Standard 4 2 2 2 4 6 3" xfId="3242"/>
    <cellStyle name="Standard 4 2 2 2 4 7" xfId="3243"/>
    <cellStyle name="Standard 4 2 2 2 4 8" xfId="3244"/>
    <cellStyle name="Standard 4 2 2 2 5" xfId="3245"/>
    <cellStyle name="Standard 4 2 2 2 5 2" xfId="3246"/>
    <cellStyle name="Standard 4 2 2 2 5 2 2" xfId="3247"/>
    <cellStyle name="Standard 4 2 2 2 5 2 2 2" xfId="3248"/>
    <cellStyle name="Standard 4 2 2 2 5 2 3" xfId="3249"/>
    <cellStyle name="Standard 4 2 2 2 5 3" xfId="3250"/>
    <cellStyle name="Standard 4 2 2 2 5 3 2" xfId="3251"/>
    <cellStyle name="Standard 4 2 2 2 5 4" xfId="3252"/>
    <cellStyle name="Standard 4 2 2 2 6" xfId="3253"/>
    <cellStyle name="Standard 4 2 2 2 6 2" xfId="3254"/>
    <cellStyle name="Standard 4 2 2 2 6 2 2" xfId="3255"/>
    <cellStyle name="Standard 4 2 2 2 6 3" xfId="3256"/>
    <cellStyle name="Standard 4 2 2 2 7" xfId="3257"/>
    <cellStyle name="Standard 4 2 2 2 7 2" xfId="3258"/>
    <cellStyle name="Standard 4 2 2 2 7 3" xfId="3259"/>
    <cellStyle name="Standard 4 2 2 2 8" xfId="3260"/>
    <cellStyle name="Standard 4 2 2 2 8 2" xfId="3261"/>
    <cellStyle name="Standard 4 2 2 2 8 3" xfId="3262"/>
    <cellStyle name="Standard 4 2 2 2 9" xfId="3263"/>
    <cellStyle name="Standard 4 2 2 2 9 2" xfId="3264"/>
    <cellStyle name="Standard 4 2 2 2 9 3" xfId="3265"/>
    <cellStyle name="Standard 4 2 2 3" xfId="3266"/>
    <cellStyle name="Standard 4 2 2 3 10" xfId="3267"/>
    <cellStyle name="Standard 4 2 2 3 11" xfId="3268"/>
    <cellStyle name="Standard 4 2 2 3 2" xfId="3269"/>
    <cellStyle name="Standard 4 2 2 3 2 2" xfId="3270"/>
    <cellStyle name="Standard 4 2 2 3 2 2 2" xfId="3271"/>
    <cellStyle name="Standard 4 2 2 3 2 2 2 2" xfId="3272"/>
    <cellStyle name="Standard 4 2 2 3 2 2 2 2 2" xfId="3273"/>
    <cellStyle name="Standard 4 2 2 3 2 2 2 3" xfId="3274"/>
    <cellStyle name="Standard 4 2 2 3 2 2 3" xfId="3275"/>
    <cellStyle name="Standard 4 2 2 3 2 2 3 2" xfId="3276"/>
    <cellStyle name="Standard 4 2 2 3 2 2 4" xfId="3277"/>
    <cellStyle name="Standard 4 2 2 3 2 3" xfId="3278"/>
    <cellStyle name="Standard 4 2 2 3 2 3 2" xfId="3279"/>
    <cellStyle name="Standard 4 2 2 3 2 3 2 2" xfId="3280"/>
    <cellStyle name="Standard 4 2 2 3 2 3 3" xfId="3281"/>
    <cellStyle name="Standard 4 2 2 3 2 4" xfId="3282"/>
    <cellStyle name="Standard 4 2 2 3 2 4 2" xfId="3283"/>
    <cellStyle name="Standard 4 2 2 3 2 4 3" xfId="3284"/>
    <cellStyle name="Standard 4 2 2 3 2 5" xfId="3285"/>
    <cellStyle name="Standard 4 2 2 3 2 5 2" xfId="3286"/>
    <cellStyle name="Standard 4 2 2 3 2 5 3" xfId="3287"/>
    <cellStyle name="Standard 4 2 2 3 2 6" xfId="3288"/>
    <cellStyle name="Standard 4 2 2 3 2 6 2" xfId="3289"/>
    <cellStyle name="Standard 4 2 2 3 2 6 3" xfId="3290"/>
    <cellStyle name="Standard 4 2 2 3 2 7" xfId="3291"/>
    <cellStyle name="Standard 4 2 2 3 2 8" xfId="3292"/>
    <cellStyle name="Standard 4 2 2 3 3" xfId="3293"/>
    <cellStyle name="Standard 4 2 2 3 3 2" xfId="3294"/>
    <cellStyle name="Standard 4 2 2 3 3 2 2" xfId="3295"/>
    <cellStyle name="Standard 4 2 2 3 3 2 2 2" xfId="3296"/>
    <cellStyle name="Standard 4 2 2 3 3 2 2 2 2" xfId="3297"/>
    <cellStyle name="Standard 4 2 2 3 3 2 2 3" xfId="3298"/>
    <cellStyle name="Standard 4 2 2 3 3 2 3" xfId="3299"/>
    <cellStyle name="Standard 4 2 2 3 3 2 3 2" xfId="3300"/>
    <cellStyle name="Standard 4 2 2 3 3 2 4" xfId="3301"/>
    <cellStyle name="Standard 4 2 2 3 3 3" xfId="3302"/>
    <cellStyle name="Standard 4 2 2 3 3 3 2" xfId="3303"/>
    <cellStyle name="Standard 4 2 2 3 3 3 2 2" xfId="3304"/>
    <cellStyle name="Standard 4 2 2 3 3 3 3" xfId="3305"/>
    <cellStyle name="Standard 4 2 2 3 3 4" xfId="3306"/>
    <cellStyle name="Standard 4 2 2 3 3 4 2" xfId="3307"/>
    <cellStyle name="Standard 4 2 2 3 3 4 3" xfId="3308"/>
    <cellStyle name="Standard 4 2 2 3 3 5" xfId="3309"/>
    <cellStyle name="Standard 4 2 2 3 3 5 2" xfId="3310"/>
    <cellStyle name="Standard 4 2 2 3 3 5 3" xfId="3311"/>
    <cellStyle name="Standard 4 2 2 3 3 6" xfId="3312"/>
    <cellStyle name="Standard 4 2 2 3 3 6 2" xfId="3313"/>
    <cellStyle name="Standard 4 2 2 3 3 6 3" xfId="3314"/>
    <cellStyle name="Standard 4 2 2 3 3 7" xfId="3315"/>
    <cellStyle name="Standard 4 2 2 3 3 8" xfId="3316"/>
    <cellStyle name="Standard 4 2 2 3 4" xfId="3317"/>
    <cellStyle name="Standard 4 2 2 3 4 2" xfId="3318"/>
    <cellStyle name="Standard 4 2 2 3 4 2 2" xfId="3319"/>
    <cellStyle name="Standard 4 2 2 3 4 2 2 2" xfId="3320"/>
    <cellStyle name="Standard 4 2 2 3 4 2 2 2 2" xfId="3321"/>
    <cellStyle name="Standard 4 2 2 3 4 2 2 3" xfId="3322"/>
    <cellStyle name="Standard 4 2 2 3 4 2 3" xfId="3323"/>
    <cellStyle name="Standard 4 2 2 3 4 2 3 2" xfId="3324"/>
    <cellStyle name="Standard 4 2 2 3 4 2 4" xfId="3325"/>
    <cellStyle name="Standard 4 2 2 3 4 3" xfId="3326"/>
    <cellStyle name="Standard 4 2 2 3 4 3 2" xfId="3327"/>
    <cellStyle name="Standard 4 2 2 3 4 3 2 2" xfId="3328"/>
    <cellStyle name="Standard 4 2 2 3 4 3 3" xfId="3329"/>
    <cellStyle name="Standard 4 2 2 3 4 4" xfId="3330"/>
    <cellStyle name="Standard 4 2 2 3 4 4 2" xfId="3331"/>
    <cellStyle name="Standard 4 2 2 3 4 4 3" xfId="3332"/>
    <cellStyle name="Standard 4 2 2 3 4 5" xfId="3333"/>
    <cellStyle name="Standard 4 2 2 3 4 5 2" xfId="3334"/>
    <cellStyle name="Standard 4 2 2 3 4 5 3" xfId="3335"/>
    <cellStyle name="Standard 4 2 2 3 4 6" xfId="3336"/>
    <cellStyle name="Standard 4 2 2 3 4 6 2" xfId="3337"/>
    <cellStyle name="Standard 4 2 2 3 4 6 3" xfId="3338"/>
    <cellStyle name="Standard 4 2 2 3 4 7" xfId="3339"/>
    <cellStyle name="Standard 4 2 2 3 4 8" xfId="3340"/>
    <cellStyle name="Standard 4 2 2 3 5" xfId="3341"/>
    <cellStyle name="Standard 4 2 2 3 5 2" xfId="3342"/>
    <cellStyle name="Standard 4 2 2 3 5 2 2" xfId="3343"/>
    <cellStyle name="Standard 4 2 2 3 5 2 2 2" xfId="3344"/>
    <cellStyle name="Standard 4 2 2 3 5 2 3" xfId="3345"/>
    <cellStyle name="Standard 4 2 2 3 5 3" xfId="3346"/>
    <cellStyle name="Standard 4 2 2 3 5 3 2" xfId="3347"/>
    <cellStyle name="Standard 4 2 2 3 5 4" xfId="3348"/>
    <cellStyle name="Standard 4 2 2 3 6" xfId="3349"/>
    <cellStyle name="Standard 4 2 2 3 6 2" xfId="3350"/>
    <cellStyle name="Standard 4 2 2 3 6 2 2" xfId="3351"/>
    <cellStyle name="Standard 4 2 2 3 6 3" xfId="3352"/>
    <cellStyle name="Standard 4 2 2 3 7" xfId="3353"/>
    <cellStyle name="Standard 4 2 2 3 7 2" xfId="3354"/>
    <cellStyle name="Standard 4 2 2 3 7 3" xfId="3355"/>
    <cellStyle name="Standard 4 2 2 3 8" xfId="3356"/>
    <cellStyle name="Standard 4 2 2 3 8 2" xfId="3357"/>
    <cellStyle name="Standard 4 2 2 3 8 3" xfId="3358"/>
    <cellStyle name="Standard 4 2 2 3 9" xfId="3359"/>
    <cellStyle name="Standard 4 2 2 3 9 2" xfId="3360"/>
    <cellStyle name="Standard 4 2 2 3 9 3" xfId="3361"/>
    <cellStyle name="Standard 4 2 2 4" xfId="3362"/>
    <cellStyle name="Standard 4 2 2 4 2" xfId="3363"/>
    <cellStyle name="Standard 4 2 2 4 2 2" xfId="3364"/>
    <cellStyle name="Standard 4 2 2 4 2 2 2" xfId="3365"/>
    <cellStyle name="Standard 4 2 2 4 2 2 2 2" xfId="3366"/>
    <cellStyle name="Standard 4 2 2 4 2 2 3" xfId="3367"/>
    <cellStyle name="Standard 4 2 2 4 2 3" xfId="3368"/>
    <cellStyle name="Standard 4 2 2 4 2 3 2" xfId="3369"/>
    <cellStyle name="Standard 4 2 2 4 2 4" xfId="3370"/>
    <cellStyle name="Standard 4 2 2 4 3" xfId="3371"/>
    <cellStyle name="Standard 4 2 2 4 3 2" xfId="3372"/>
    <cellStyle name="Standard 4 2 2 4 3 2 2" xfId="3373"/>
    <cellStyle name="Standard 4 2 2 4 3 3" xfId="3374"/>
    <cellStyle name="Standard 4 2 2 4 4" xfId="3375"/>
    <cellStyle name="Standard 4 2 2 4 4 2" xfId="3376"/>
    <cellStyle name="Standard 4 2 2 4 4 3" xfId="3377"/>
    <cellStyle name="Standard 4 2 2 4 5" xfId="3378"/>
    <cellStyle name="Standard 4 2 2 4 5 2" xfId="3379"/>
    <cellStyle name="Standard 4 2 2 4 5 3" xfId="3380"/>
    <cellStyle name="Standard 4 2 2 4 6" xfId="3381"/>
    <cellStyle name="Standard 4 2 2 4 6 2" xfId="3382"/>
    <cellStyle name="Standard 4 2 2 4 6 3" xfId="3383"/>
    <cellStyle name="Standard 4 2 2 4 7" xfId="3384"/>
    <cellStyle name="Standard 4 2 2 4 8" xfId="3385"/>
    <cellStyle name="Standard 4 2 2 5" xfId="3386"/>
    <cellStyle name="Standard 4 2 2 5 2" xfId="3387"/>
    <cellStyle name="Standard 4 2 2 5 2 2" xfId="3388"/>
    <cellStyle name="Standard 4 2 2 5 2 2 2" xfId="3389"/>
    <cellStyle name="Standard 4 2 2 5 2 2 2 2" xfId="3390"/>
    <cellStyle name="Standard 4 2 2 5 2 2 3" xfId="3391"/>
    <cellStyle name="Standard 4 2 2 5 2 3" xfId="3392"/>
    <cellStyle name="Standard 4 2 2 5 2 3 2" xfId="3393"/>
    <cellStyle name="Standard 4 2 2 5 2 4" xfId="3394"/>
    <cellStyle name="Standard 4 2 2 5 3" xfId="3395"/>
    <cellStyle name="Standard 4 2 2 5 3 2" xfId="3396"/>
    <cellStyle name="Standard 4 2 2 5 3 2 2" xfId="3397"/>
    <cellStyle name="Standard 4 2 2 5 3 3" xfId="3398"/>
    <cellStyle name="Standard 4 2 2 5 4" xfId="3399"/>
    <cellStyle name="Standard 4 2 2 5 4 2" xfId="3400"/>
    <cellStyle name="Standard 4 2 2 5 4 3" xfId="3401"/>
    <cellStyle name="Standard 4 2 2 5 5" xfId="3402"/>
    <cellStyle name="Standard 4 2 2 5 5 2" xfId="3403"/>
    <cellStyle name="Standard 4 2 2 5 5 3" xfId="3404"/>
    <cellStyle name="Standard 4 2 2 5 6" xfId="3405"/>
    <cellStyle name="Standard 4 2 2 5 6 2" xfId="3406"/>
    <cellStyle name="Standard 4 2 2 5 6 3" xfId="3407"/>
    <cellStyle name="Standard 4 2 2 5 7" xfId="3408"/>
    <cellStyle name="Standard 4 2 2 5 8" xfId="3409"/>
    <cellStyle name="Standard 4 2 2 6" xfId="3410"/>
    <cellStyle name="Standard 4 2 2 6 2" xfId="3411"/>
    <cellStyle name="Standard 4 2 2 6 2 2" xfId="3412"/>
    <cellStyle name="Standard 4 2 2 6 2 2 2" xfId="3413"/>
    <cellStyle name="Standard 4 2 2 6 2 2 2 2" xfId="3414"/>
    <cellStyle name="Standard 4 2 2 6 2 2 3" xfId="3415"/>
    <cellStyle name="Standard 4 2 2 6 2 3" xfId="3416"/>
    <cellStyle name="Standard 4 2 2 6 2 3 2" xfId="3417"/>
    <cellStyle name="Standard 4 2 2 6 2 4" xfId="3418"/>
    <cellStyle name="Standard 4 2 2 6 3" xfId="3419"/>
    <cellStyle name="Standard 4 2 2 6 3 2" xfId="3420"/>
    <cellStyle name="Standard 4 2 2 6 3 2 2" xfId="3421"/>
    <cellStyle name="Standard 4 2 2 6 3 3" xfId="3422"/>
    <cellStyle name="Standard 4 2 2 6 4" xfId="3423"/>
    <cellStyle name="Standard 4 2 2 6 4 2" xfId="3424"/>
    <cellStyle name="Standard 4 2 2 6 4 3" xfId="3425"/>
    <cellStyle name="Standard 4 2 2 6 5" xfId="3426"/>
    <cellStyle name="Standard 4 2 2 6 5 2" xfId="3427"/>
    <cellStyle name="Standard 4 2 2 6 5 3" xfId="3428"/>
    <cellStyle name="Standard 4 2 2 6 6" xfId="3429"/>
    <cellStyle name="Standard 4 2 2 6 6 2" xfId="3430"/>
    <cellStyle name="Standard 4 2 2 6 6 3" xfId="3431"/>
    <cellStyle name="Standard 4 2 2 6 7" xfId="3432"/>
    <cellStyle name="Standard 4 2 2 6 8" xfId="3433"/>
    <cellStyle name="Standard 4 2 2 7" xfId="3434"/>
    <cellStyle name="Standard 4 2 2 7 2" xfId="3435"/>
    <cellStyle name="Standard 4 2 2 7 2 2" xfId="3436"/>
    <cellStyle name="Standard 4 2 2 7 2 2 2" xfId="3437"/>
    <cellStyle name="Standard 4 2 2 7 2 3" xfId="3438"/>
    <cellStyle name="Standard 4 2 2 7 3" xfId="3439"/>
    <cellStyle name="Standard 4 2 2 7 3 2" xfId="3440"/>
    <cellStyle name="Standard 4 2 2 7 4" xfId="3441"/>
    <cellStyle name="Standard 4 2 2 8" xfId="3442"/>
    <cellStyle name="Standard 4 2 2 8 2" xfId="3443"/>
    <cellStyle name="Standard 4 2 2 8 2 2" xfId="3444"/>
    <cellStyle name="Standard 4 2 2 8 3" xfId="3445"/>
    <cellStyle name="Standard 4 2 2 9" xfId="3446"/>
    <cellStyle name="Standard 4 2 2 9 2" xfId="3447"/>
    <cellStyle name="Standard 4 2 2 9 3" xfId="3448"/>
    <cellStyle name="Standard 4 2 3" xfId="3449"/>
    <cellStyle name="Standard 4 2 3 10" xfId="3450"/>
    <cellStyle name="Standard 4 2 3 10 2" xfId="3451"/>
    <cellStyle name="Standard 4 2 3 10 3" xfId="3452"/>
    <cellStyle name="Standard 4 2 3 11" xfId="3453"/>
    <cellStyle name="Standard 4 2 3 11 2" xfId="3454"/>
    <cellStyle name="Standard 4 2 3 11 3" xfId="3455"/>
    <cellStyle name="Standard 4 2 3 12" xfId="3456"/>
    <cellStyle name="Standard 4 2 3 13" xfId="3457"/>
    <cellStyle name="Standard 4 2 3 2" xfId="3458"/>
    <cellStyle name="Standard 4 2 3 2 10" xfId="3459"/>
    <cellStyle name="Standard 4 2 3 2 11" xfId="3460"/>
    <cellStyle name="Standard 4 2 3 2 2" xfId="3461"/>
    <cellStyle name="Standard 4 2 3 2 2 2" xfId="3462"/>
    <cellStyle name="Standard 4 2 3 2 2 2 2" xfId="3463"/>
    <cellStyle name="Standard 4 2 3 2 2 2 2 2" xfId="3464"/>
    <cellStyle name="Standard 4 2 3 2 2 2 2 2 2" xfId="3465"/>
    <cellStyle name="Standard 4 2 3 2 2 2 2 3" xfId="3466"/>
    <cellStyle name="Standard 4 2 3 2 2 2 3" xfId="3467"/>
    <cellStyle name="Standard 4 2 3 2 2 2 3 2" xfId="3468"/>
    <cellStyle name="Standard 4 2 3 2 2 2 4" xfId="3469"/>
    <cellStyle name="Standard 4 2 3 2 2 3" xfId="3470"/>
    <cellStyle name="Standard 4 2 3 2 2 3 2" xfId="3471"/>
    <cellStyle name="Standard 4 2 3 2 2 3 2 2" xfId="3472"/>
    <cellStyle name="Standard 4 2 3 2 2 3 3" xfId="3473"/>
    <cellStyle name="Standard 4 2 3 2 2 4" xfId="3474"/>
    <cellStyle name="Standard 4 2 3 2 2 4 2" xfId="3475"/>
    <cellStyle name="Standard 4 2 3 2 2 4 3" xfId="3476"/>
    <cellStyle name="Standard 4 2 3 2 2 5" xfId="3477"/>
    <cellStyle name="Standard 4 2 3 2 2 5 2" xfId="3478"/>
    <cellStyle name="Standard 4 2 3 2 2 5 3" xfId="3479"/>
    <cellStyle name="Standard 4 2 3 2 2 6" xfId="3480"/>
    <cellStyle name="Standard 4 2 3 2 2 6 2" xfId="3481"/>
    <cellStyle name="Standard 4 2 3 2 2 6 3" xfId="3482"/>
    <cellStyle name="Standard 4 2 3 2 2 7" xfId="3483"/>
    <cellStyle name="Standard 4 2 3 2 2 8" xfId="3484"/>
    <cellStyle name="Standard 4 2 3 2 3" xfId="3485"/>
    <cellStyle name="Standard 4 2 3 2 3 2" xfId="3486"/>
    <cellStyle name="Standard 4 2 3 2 3 2 2" xfId="3487"/>
    <cellStyle name="Standard 4 2 3 2 3 2 2 2" xfId="3488"/>
    <cellStyle name="Standard 4 2 3 2 3 2 2 2 2" xfId="3489"/>
    <cellStyle name="Standard 4 2 3 2 3 2 2 3" xfId="3490"/>
    <cellStyle name="Standard 4 2 3 2 3 2 3" xfId="3491"/>
    <cellStyle name="Standard 4 2 3 2 3 2 3 2" xfId="3492"/>
    <cellStyle name="Standard 4 2 3 2 3 2 4" xfId="3493"/>
    <cellStyle name="Standard 4 2 3 2 3 3" xfId="3494"/>
    <cellStyle name="Standard 4 2 3 2 3 3 2" xfId="3495"/>
    <cellStyle name="Standard 4 2 3 2 3 3 2 2" xfId="3496"/>
    <cellStyle name="Standard 4 2 3 2 3 3 3" xfId="3497"/>
    <cellStyle name="Standard 4 2 3 2 3 4" xfId="3498"/>
    <cellStyle name="Standard 4 2 3 2 3 4 2" xfId="3499"/>
    <cellStyle name="Standard 4 2 3 2 3 4 3" xfId="3500"/>
    <cellStyle name="Standard 4 2 3 2 3 5" xfId="3501"/>
    <cellStyle name="Standard 4 2 3 2 3 5 2" xfId="3502"/>
    <cellStyle name="Standard 4 2 3 2 3 5 3" xfId="3503"/>
    <cellStyle name="Standard 4 2 3 2 3 6" xfId="3504"/>
    <cellStyle name="Standard 4 2 3 2 3 6 2" xfId="3505"/>
    <cellStyle name="Standard 4 2 3 2 3 6 3" xfId="3506"/>
    <cellStyle name="Standard 4 2 3 2 3 7" xfId="3507"/>
    <cellStyle name="Standard 4 2 3 2 3 8" xfId="3508"/>
    <cellStyle name="Standard 4 2 3 2 4" xfId="3509"/>
    <cellStyle name="Standard 4 2 3 2 4 2" xfId="3510"/>
    <cellStyle name="Standard 4 2 3 2 4 2 2" xfId="3511"/>
    <cellStyle name="Standard 4 2 3 2 4 2 2 2" xfId="3512"/>
    <cellStyle name="Standard 4 2 3 2 4 2 2 2 2" xfId="3513"/>
    <cellStyle name="Standard 4 2 3 2 4 2 2 3" xfId="3514"/>
    <cellStyle name="Standard 4 2 3 2 4 2 3" xfId="3515"/>
    <cellStyle name="Standard 4 2 3 2 4 2 3 2" xfId="3516"/>
    <cellStyle name="Standard 4 2 3 2 4 2 4" xfId="3517"/>
    <cellStyle name="Standard 4 2 3 2 4 3" xfId="3518"/>
    <cellStyle name="Standard 4 2 3 2 4 3 2" xfId="3519"/>
    <cellStyle name="Standard 4 2 3 2 4 3 2 2" xfId="3520"/>
    <cellStyle name="Standard 4 2 3 2 4 3 3" xfId="3521"/>
    <cellStyle name="Standard 4 2 3 2 4 4" xfId="3522"/>
    <cellStyle name="Standard 4 2 3 2 4 4 2" xfId="3523"/>
    <cellStyle name="Standard 4 2 3 2 4 4 3" xfId="3524"/>
    <cellStyle name="Standard 4 2 3 2 4 5" xfId="3525"/>
    <cellStyle name="Standard 4 2 3 2 4 5 2" xfId="3526"/>
    <cellStyle name="Standard 4 2 3 2 4 5 3" xfId="3527"/>
    <cellStyle name="Standard 4 2 3 2 4 6" xfId="3528"/>
    <cellStyle name="Standard 4 2 3 2 4 6 2" xfId="3529"/>
    <cellStyle name="Standard 4 2 3 2 4 6 3" xfId="3530"/>
    <cellStyle name="Standard 4 2 3 2 4 7" xfId="3531"/>
    <cellStyle name="Standard 4 2 3 2 4 8" xfId="3532"/>
    <cellStyle name="Standard 4 2 3 2 5" xfId="3533"/>
    <cellStyle name="Standard 4 2 3 2 5 2" xfId="3534"/>
    <cellStyle name="Standard 4 2 3 2 5 2 2" xfId="3535"/>
    <cellStyle name="Standard 4 2 3 2 5 2 2 2" xfId="3536"/>
    <cellStyle name="Standard 4 2 3 2 5 2 3" xfId="3537"/>
    <cellStyle name="Standard 4 2 3 2 5 3" xfId="3538"/>
    <cellStyle name="Standard 4 2 3 2 5 3 2" xfId="3539"/>
    <cellStyle name="Standard 4 2 3 2 5 4" xfId="3540"/>
    <cellStyle name="Standard 4 2 3 2 6" xfId="3541"/>
    <cellStyle name="Standard 4 2 3 2 6 2" xfId="3542"/>
    <cellStyle name="Standard 4 2 3 2 6 2 2" xfId="3543"/>
    <cellStyle name="Standard 4 2 3 2 6 3" xfId="3544"/>
    <cellStyle name="Standard 4 2 3 2 7" xfId="3545"/>
    <cellStyle name="Standard 4 2 3 2 7 2" xfId="3546"/>
    <cellStyle name="Standard 4 2 3 2 7 3" xfId="3547"/>
    <cellStyle name="Standard 4 2 3 2 8" xfId="3548"/>
    <cellStyle name="Standard 4 2 3 2 8 2" xfId="3549"/>
    <cellStyle name="Standard 4 2 3 2 8 3" xfId="3550"/>
    <cellStyle name="Standard 4 2 3 2 9" xfId="3551"/>
    <cellStyle name="Standard 4 2 3 2 9 2" xfId="3552"/>
    <cellStyle name="Standard 4 2 3 2 9 3" xfId="3553"/>
    <cellStyle name="Standard 4 2 3 3" xfId="3554"/>
    <cellStyle name="Standard 4 2 3 3 10" xfId="3555"/>
    <cellStyle name="Standard 4 2 3 3 11" xfId="3556"/>
    <cellStyle name="Standard 4 2 3 3 2" xfId="3557"/>
    <cellStyle name="Standard 4 2 3 3 2 2" xfId="3558"/>
    <cellStyle name="Standard 4 2 3 3 2 2 2" xfId="3559"/>
    <cellStyle name="Standard 4 2 3 3 2 2 2 2" xfId="3560"/>
    <cellStyle name="Standard 4 2 3 3 2 2 2 2 2" xfId="3561"/>
    <cellStyle name="Standard 4 2 3 3 2 2 2 3" xfId="3562"/>
    <cellStyle name="Standard 4 2 3 3 2 2 3" xfId="3563"/>
    <cellStyle name="Standard 4 2 3 3 2 2 3 2" xfId="3564"/>
    <cellStyle name="Standard 4 2 3 3 2 2 4" xfId="3565"/>
    <cellStyle name="Standard 4 2 3 3 2 3" xfId="3566"/>
    <cellStyle name="Standard 4 2 3 3 2 3 2" xfId="3567"/>
    <cellStyle name="Standard 4 2 3 3 2 3 2 2" xfId="3568"/>
    <cellStyle name="Standard 4 2 3 3 2 3 3" xfId="3569"/>
    <cellStyle name="Standard 4 2 3 3 2 4" xfId="3570"/>
    <cellStyle name="Standard 4 2 3 3 2 4 2" xfId="3571"/>
    <cellStyle name="Standard 4 2 3 3 2 4 3" xfId="3572"/>
    <cellStyle name="Standard 4 2 3 3 2 5" xfId="3573"/>
    <cellStyle name="Standard 4 2 3 3 2 5 2" xfId="3574"/>
    <cellStyle name="Standard 4 2 3 3 2 5 3" xfId="3575"/>
    <cellStyle name="Standard 4 2 3 3 2 6" xfId="3576"/>
    <cellStyle name="Standard 4 2 3 3 2 6 2" xfId="3577"/>
    <cellStyle name="Standard 4 2 3 3 2 6 3" xfId="3578"/>
    <cellStyle name="Standard 4 2 3 3 2 7" xfId="3579"/>
    <cellStyle name="Standard 4 2 3 3 2 8" xfId="3580"/>
    <cellStyle name="Standard 4 2 3 3 3" xfId="3581"/>
    <cellStyle name="Standard 4 2 3 3 3 2" xfId="3582"/>
    <cellStyle name="Standard 4 2 3 3 3 2 2" xfId="3583"/>
    <cellStyle name="Standard 4 2 3 3 3 2 2 2" xfId="3584"/>
    <cellStyle name="Standard 4 2 3 3 3 2 2 2 2" xfId="3585"/>
    <cellStyle name="Standard 4 2 3 3 3 2 2 3" xfId="3586"/>
    <cellStyle name="Standard 4 2 3 3 3 2 3" xfId="3587"/>
    <cellStyle name="Standard 4 2 3 3 3 2 3 2" xfId="3588"/>
    <cellStyle name="Standard 4 2 3 3 3 2 4" xfId="3589"/>
    <cellStyle name="Standard 4 2 3 3 3 3" xfId="3590"/>
    <cellStyle name="Standard 4 2 3 3 3 3 2" xfId="3591"/>
    <cellStyle name="Standard 4 2 3 3 3 3 2 2" xfId="3592"/>
    <cellStyle name="Standard 4 2 3 3 3 3 3" xfId="3593"/>
    <cellStyle name="Standard 4 2 3 3 3 4" xfId="3594"/>
    <cellStyle name="Standard 4 2 3 3 3 4 2" xfId="3595"/>
    <cellStyle name="Standard 4 2 3 3 3 4 3" xfId="3596"/>
    <cellStyle name="Standard 4 2 3 3 3 5" xfId="3597"/>
    <cellStyle name="Standard 4 2 3 3 3 5 2" xfId="3598"/>
    <cellStyle name="Standard 4 2 3 3 3 5 3" xfId="3599"/>
    <cellStyle name="Standard 4 2 3 3 3 6" xfId="3600"/>
    <cellStyle name="Standard 4 2 3 3 3 6 2" xfId="3601"/>
    <cellStyle name="Standard 4 2 3 3 3 6 3" xfId="3602"/>
    <cellStyle name="Standard 4 2 3 3 3 7" xfId="3603"/>
    <cellStyle name="Standard 4 2 3 3 3 8" xfId="3604"/>
    <cellStyle name="Standard 4 2 3 3 4" xfId="3605"/>
    <cellStyle name="Standard 4 2 3 3 4 2" xfId="3606"/>
    <cellStyle name="Standard 4 2 3 3 4 2 2" xfId="3607"/>
    <cellStyle name="Standard 4 2 3 3 4 2 2 2" xfId="3608"/>
    <cellStyle name="Standard 4 2 3 3 4 2 2 2 2" xfId="3609"/>
    <cellStyle name="Standard 4 2 3 3 4 2 2 3" xfId="3610"/>
    <cellStyle name="Standard 4 2 3 3 4 2 3" xfId="3611"/>
    <cellStyle name="Standard 4 2 3 3 4 2 3 2" xfId="3612"/>
    <cellStyle name="Standard 4 2 3 3 4 2 4" xfId="3613"/>
    <cellStyle name="Standard 4 2 3 3 4 3" xfId="3614"/>
    <cellStyle name="Standard 4 2 3 3 4 3 2" xfId="3615"/>
    <cellStyle name="Standard 4 2 3 3 4 3 2 2" xfId="3616"/>
    <cellStyle name="Standard 4 2 3 3 4 3 3" xfId="3617"/>
    <cellStyle name="Standard 4 2 3 3 4 4" xfId="3618"/>
    <cellStyle name="Standard 4 2 3 3 4 4 2" xfId="3619"/>
    <cellStyle name="Standard 4 2 3 3 4 4 3" xfId="3620"/>
    <cellStyle name="Standard 4 2 3 3 4 5" xfId="3621"/>
    <cellStyle name="Standard 4 2 3 3 4 5 2" xfId="3622"/>
    <cellStyle name="Standard 4 2 3 3 4 5 3" xfId="3623"/>
    <cellStyle name="Standard 4 2 3 3 4 6" xfId="3624"/>
    <cellStyle name="Standard 4 2 3 3 4 6 2" xfId="3625"/>
    <cellStyle name="Standard 4 2 3 3 4 6 3" xfId="3626"/>
    <cellStyle name="Standard 4 2 3 3 4 7" xfId="3627"/>
    <cellStyle name="Standard 4 2 3 3 4 8" xfId="3628"/>
    <cellStyle name="Standard 4 2 3 3 5" xfId="3629"/>
    <cellStyle name="Standard 4 2 3 3 5 2" xfId="3630"/>
    <cellStyle name="Standard 4 2 3 3 5 2 2" xfId="3631"/>
    <cellStyle name="Standard 4 2 3 3 5 2 2 2" xfId="3632"/>
    <cellStyle name="Standard 4 2 3 3 5 2 3" xfId="3633"/>
    <cellStyle name="Standard 4 2 3 3 5 3" xfId="3634"/>
    <cellStyle name="Standard 4 2 3 3 5 3 2" xfId="3635"/>
    <cellStyle name="Standard 4 2 3 3 5 4" xfId="3636"/>
    <cellStyle name="Standard 4 2 3 3 6" xfId="3637"/>
    <cellStyle name="Standard 4 2 3 3 6 2" xfId="3638"/>
    <cellStyle name="Standard 4 2 3 3 6 2 2" xfId="3639"/>
    <cellStyle name="Standard 4 2 3 3 6 3" xfId="3640"/>
    <cellStyle name="Standard 4 2 3 3 7" xfId="3641"/>
    <cellStyle name="Standard 4 2 3 3 7 2" xfId="3642"/>
    <cellStyle name="Standard 4 2 3 3 7 3" xfId="3643"/>
    <cellStyle name="Standard 4 2 3 3 8" xfId="3644"/>
    <cellStyle name="Standard 4 2 3 3 8 2" xfId="3645"/>
    <cellStyle name="Standard 4 2 3 3 8 3" xfId="3646"/>
    <cellStyle name="Standard 4 2 3 3 9" xfId="3647"/>
    <cellStyle name="Standard 4 2 3 3 9 2" xfId="3648"/>
    <cellStyle name="Standard 4 2 3 3 9 3" xfId="3649"/>
    <cellStyle name="Standard 4 2 3 4" xfId="3650"/>
    <cellStyle name="Standard 4 2 3 4 2" xfId="3651"/>
    <cellStyle name="Standard 4 2 3 4 2 2" xfId="3652"/>
    <cellStyle name="Standard 4 2 3 4 2 2 2" xfId="3653"/>
    <cellStyle name="Standard 4 2 3 4 2 2 2 2" xfId="3654"/>
    <cellStyle name="Standard 4 2 3 4 2 2 3" xfId="3655"/>
    <cellStyle name="Standard 4 2 3 4 2 3" xfId="3656"/>
    <cellStyle name="Standard 4 2 3 4 2 3 2" xfId="3657"/>
    <cellStyle name="Standard 4 2 3 4 2 4" xfId="3658"/>
    <cellStyle name="Standard 4 2 3 4 3" xfId="3659"/>
    <cellStyle name="Standard 4 2 3 4 3 2" xfId="3660"/>
    <cellStyle name="Standard 4 2 3 4 3 2 2" xfId="3661"/>
    <cellStyle name="Standard 4 2 3 4 3 3" xfId="3662"/>
    <cellStyle name="Standard 4 2 3 4 4" xfId="3663"/>
    <cellStyle name="Standard 4 2 3 4 4 2" xfId="3664"/>
    <cellStyle name="Standard 4 2 3 4 4 3" xfId="3665"/>
    <cellStyle name="Standard 4 2 3 4 5" xfId="3666"/>
    <cellStyle name="Standard 4 2 3 4 5 2" xfId="3667"/>
    <cellStyle name="Standard 4 2 3 4 5 3" xfId="3668"/>
    <cellStyle name="Standard 4 2 3 4 6" xfId="3669"/>
    <cellStyle name="Standard 4 2 3 4 6 2" xfId="3670"/>
    <cellStyle name="Standard 4 2 3 4 6 3" xfId="3671"/>
    <cellStyle name="Standard 4 2 3 4 7" xfId="3672"/>
    <cellStyle name="Standard 4 2 3 4 8" xfId="3673"/>
    <cellStyle name="Standard 4 2 3 5" xfId="3674"/>
    <cellStyle name="Standard 4 2 3 5 2" xfId="3675"/>
    <cellStyle name="Standard 4 2 3 5 2 2" xfId="3676"/>
    <cellStyle name="Standard 4 2 3 5 2 2 2" xfId="3677"/>
    <cellStyle name="Standard 4 2 3 5 2 2 2 2" xfId="3678"/>
    <cellStyle name="Standard 4 2 3 5 2 2 3" xfId="3679"/>
    <cellStyle name="Standard 4 2 3 5 2 3" xfId="3680"/>
    <cellStyle name="Standard 4 2 3 5 2 3 2" xfId="3681"/>
    <cellStyle name="Standard 4 2 3 5 2 4" xfId="3682"/>
    <cellStyle name="Standard 4 2 3 5 3" xfId="3683"/>
    <cellStyle name="Standard 4 2 3 5 3 2" xfId="3684"/>
    <cellStyle name="Standard 4 2 3 5 3 2 2" xfId="3685"/>
    <cellStyle name="Standard 4 2 3 5 3 3" xfId="3686"/>
    <cellStyle name="Standard 4 2 3 5 4" xfId="3687"/>
    <cellStyle name="Standard 4 2 3 5 4 2" xfId="3688"/>
    <cellStyle name="Standard 4 2 3 5 4 3" xfId="3689"/>
    <cellStyle name="Standard 4 2 3 5 5" xfId="3690"/>
    <cellStyle name="Standard 4 2 3 5 5 2" xfId="3691"/>
    <cellStyle name="Standard 4 2 3 5 5 3" xfId="3692"/>
    <cellStyle name="Standard 4 2 3 5 6" xfId="3693"/>
    <cellStyle name="Standard 4 2 3 5 6 2" xfId="3694"/>
    <cellStyle name="Standard 4 2 3 5 6 3" xfId="3695"/>
    <cellStyle name="Standard 4 2 3 5 7" xfId="3696"/>
    <cellStyle name="Standard 4 2 3 5 8" xfId="3697"/>
    <cellStyle name="Standard 4 2 3 6" xfId="3698"/>
    <cellStyle name="Standard 4 2 3 6 2" xfId="3699"/>
    <cellStyle name="Standard 4 2 3 6 2 2" xfId="3700"/>
    <cellStyle name="Standard 4 2 3 6 2 2 2" xfId="3701"/>
    <cellStyle name="Standard 4 2 3 6 2 2 2 2" xfId="3702"/>
    <cellStyle name="Standard 4 2 3 6 2 2 3" xfId="3703"/>
    <cellStyle name="Standard 4 2 3 6 2 3" xfId="3704"/>
    <cellStyle name="Standard 4 2 3 6 2 3 2" xfId="3705"/>
    <cellStyle name="Standard 4 2 3 6 2 4" xfId="3706"/>
    <cellStyle name="Standard 4 2 3 6 3" xfId="3707"/>
    <cellStyle name="Standard 4 2 3 6 3 2" xfId="3708"/>
    <cellStyle name="Standard 4 2 3 6 3 2 2" xfId="3709"/>
    <cellStyle name="Standard 4 2 3 6 3 3" xfId="3710"/>
    <cellStyle name="Standard 4 2 3 6 4" xfId="3711"/>
    <cellStyle name="Standard 4 2 3 6 4 2" xfId="3712"/>
    <cellStyle name="Standard 4 2 3 6 4 3" xfId="3713"/>
    <cellStyle name="Standard 4 2 3 6 5" xfId="3714"/>
    <cellStyle name="Standard 4 2 3 6 5 2" xfId="3715"/>
    <cellStyle name="Standard 4 2 3 6 5 3" xfId="3716"/>
    <cellStyle name="Standard 4 2 3 6 6" xfId="3717"/>
    <cellStyle name="Standard 4 2 3 6 6 2" xfId="3718"/>
    <cellStyle name="Standard 4 2 3 6 6 3" xfId="3719"/>
    <cellStyle name="Standard 4 2 3 6 7" xfId="3720"/>
    <cellStyle name="Standard 4 2 3 6 8" xfId="3721"/>
    <cellStyle name="Standard 4 2 3 7" xfId="3722"/>
    <cellStyle name="Standard 4 2 3 7 2" xfId="3723"/>
    <cellStyle name="Standard 4 2 3 7 2 2" xfId="3724"/>
    <cellStyle name="Standard 4 2 3 7 2 2 2" xfId="3725"/>
    <cellStyle name="Standard 4 2 3 7 2 3" xfId="3726"/>
    <cellStyle name="Standard 4 2 3 7 3" xfId="3727"/>
    <cellStyle name="Standard 4 2 3 7 3 2" xfId="3728"/>
    <cellStyle name="Standard 4 2 3 7 4" xfId="3729"/>
    <cellStyle name="Standard 4 2 3 8" xfId="3730"/>
    <cellStyle name="Standard 4 2 3 8 2" xfId="3731"/>
    <cellStyle name="Standard 4 2 3 8 2 2" xfId="3732"/>
    <cellStyle name="Standard 4 2 3 8 3" xfId="3733"/>
    <cellStyle name="Standard 4 2 3 9" xfId="3734"/>
    <cellStyle name="Standard 4 2 3 9 2" xfId="3735"/>
    <cellStyle name="Standard 4 2 3 9 3" xfId="3736"/>
    <cellStyle name="Standard 4 2 4" xfId="3737"/>
    <cellStyle name="Standard 4 2 4 10" xfId="3738"/>
    <cellStyle name="Standard 4 2 4 10 2" xfId="3739"/>
    <cellStyle name="Standard 4 2 4 10 3" xfId="3740"/>
    <cellStyle name="Standard 4 2 4 11" xfId="3741"/>
    <cellStyle name="Standard 4 2 4 12" xfId="3742"/>
    <cellStyle name="Standard 4 2 4 2" xfId="3743"/>
    <cellStyle name="Standard 4 2 4 2 10" xfId="3744"/>
    <cellStyle name="Standard 4 2 4 2 11" xfId="3745"/>
    <cellStyle name="Standard 4 2 4 2 2" xfId="3746"/>
    <cellStyle name="Standard 4 2 4 2 2 2" xfId="3747"/>
    <cellStyle name="Standard 4 2 4 2 2 2 2" xfId="3748"/>
    <cellStyle name="Standard 4 2 4 2 2 2 2 2" xfId="3749"/>
    <cellStyle name="Standard 4 2 4 2 2 2 2 2 2" xfId="3750"/>
    <cellStyle name="Standard 4 2 4 2 2 2 2 3" xfId="3751"/>
    <cellStyle name="Standard 4 2 4 2 2 2 3" xfId="3752"/>
    <cellStyle name="Standard 4 2 4 2 2 2 3 2" xfId="3753"/>
    <cellStyle name="Standard 4 2 4 2 2 2 4" xfId="3754"/>
    <cellStyle name="Standard 4 2 4 2 2 3" xfId="3755"/>
    <cellStyle name="Standard 4 2 4 2 2 3 2" xfId="3756"/>
    <cellStyle name="Standard 4 2 4 2 2 3 2 2" xfId="3757"/>
    <cellStyle name="Standard 4 2 4 2 2 3 3" xfId="3758"/>
    <cellStyle name="Standard 4 2 4 2 2 4" xfId="3759"/>
    <cellStyle name="Standard 4 2 4 2 2 4 2" xfId="3760"/>
    <cellStyle name="Standard 4 2 4 2 2 4 3" xfId="3761"/>
    <cellStyle name="Standard 4 2 4 2 2 5" xfId="3762"/>
    <cellStyle name="Standard 4 2 4 2 2 5 2" xfId="3763"/>
    <cellStyle name="Standard 4 2 4 2 2 5 3" xfId="3764"/>
    <cellStyle name="Standard 4 2 4 2 2 6" xfId="3765"/>
    <cellStyle name="Standard 4 2 4 2 2 6 2" xfId="3766"/>
    <cellStyle name="Standard 4 2 4 2 2 6 3" xfId="3767"/>
    <cellStyle name="Standard 4 2 4 2 2 7" xfId="3768"/>
    <cellStyle name="Standard 4 2 4 2 2 8" xfId="3769"/>
    <cellStyle name="Standard 4 2 4 2 3" xfId="3770"/>
    <cellStyle name="Standard 4 2 4 2 3 2" xfId="3771"/>
    <cellStyle name="Standard 4 2 4 2 3 2 2" xfId="3772"/>
    <cellStyle name="Standard 4 2 4 2 3 2 2 2" xfId="3773"/>
    <cellStyle name="Standard 4 2 4 2 3 2 2 2 2" xfId="3774"/>
    <cellStyle name="Standard 4 2 4 2 3 2 2 3" xfId="3775"/>
    <cellStyle name="Standard 4 2 4 2 3 2 3" xfId="3776"/>
    <cellStyle name="Standard 4 2 4 2 3 2 3 2" xfId="3777"/>
    <cellStyle name="Standard 4 2 4 2 3 2 4" xfId="3778"/>
    <cellStyle name="Standard 4 2 4 2 3 3" xfId="3779"/>
    <cellStyle name="Standard 4 2 4 2 3 3 2" xfId="3780"/>
    <cellStyle name="Standard 4 2 4 2 3 3 2 2" xfId="3781"/>
    <cellStyle name="Standard 4 2 4 2 3 3 3" xfId="3782"/>
    <cellStyle name="Standard 4 2 4 2 3 4" xfId="3783"/>
    <cellStyle name="Standard 4 2 4 2 3 4 2" xfId="3784"/>
    <cellStyle name="Standard 4 2 4 2 3 4 3" xfId="3785"/>
    <cellStyle name="Standard 4 2 4 2 3 5" xfId="3786"/>
    <cellStyle name="Standard 4 2 4 2 3 5 2" xfId="3787"/>
    <cellStyle name="Standard 4 2 4 2 3 5 3" xfId="3788"/>
    <cellStyle name="Standard 4 2 4 2 3 6" xfId="3789"/>
    <cellStyle name="Standard 4 2 4 2 3 6 2" xfId="3790"/>
    <cellStyle name="Standard 4 2 4 2 3 6 3" xfId="3791"/>
    <cellStyle name="Standard 4 2 4 2 3 7" xfId="3792"/>
    <cellStyle name="Standard 4 2 4 2 3 8" xfId="3793"/>
    <cellStyle name="Standard 4 2 4 2 4" xfId="3794"/>
    <cellStyle name="Standard 4 2 4 2 4 2" xfId="3795"/>
    <cellStyle name="Standard 4 2 4 2 4 2 2" xfId="3796"/>
    <cellStyle name="Standard 4 2 4 2 4 2 2 2" xfId="3797"/>
    <cellStyle name="Standard 4 2 4 2 4 2 2 2 2" xfId="3798"/>
    <cellStyle name="Standard 4 2 4 2 4 2 2 3" xfId="3799"/>
    <cellStyle name="Standard 4 2 4 2 4 2 3" xfId="3800"/>
    <cellStyle name="Standard 4 2 4 2 4 2 3 2" xfId="3801"/>
    <cellStyle name="Standard 4 2 4 2 4 2 4" xfId="3802"/>
    <cellStyle name="Standard 4 2 4 2 4 3" xfId="3803"/>
    <cellStyle name="Standard 4 2 4 2 4 3 2" xfId="3804"/>
    <cellStyle name="Standard 4 2 4 2 4 3 2 2" xfId="3805"/>
    <cellStyle name="Standard 4 2 4 2 4 3 3" xfId="3806"/>
    <cellStyle name="Standard 4 2 4 2 4 4" xfId="3807"/>
    <cellStyle name="Standard 4 2 4 2 4 4 2" xfId="3808"/>
    <cellStyle name="Standard 4 2 4 2 4 4 3" xfId="3809"/>
    <cellStyle name="Standard 4 2 4 2 4 5" xfId="3810"/>
    <cellStyle name="Standard 4 2 4 2 4 5 2" xfId="3811"/>
    <cellStyle name="Standard 4 2 4 2 4 5 3" xfId="3812"/>
    <cellStyle name="Standard 4 2 4 2 4 6" xfId="3813"/>
    <cellStyle name="Standard 4 2 4 2 4 6 2" xfId="3814"/>
    <cellStyle name="Standard 4 2 4 2 4 6 3" xfId="3815"/>
    <cellStyle name="Standard 4 2 4 2 4 7" xfId="3816"/>
    <cellStyle name="Standard 4 2 4 2 4 8" xfId="3817"/>
    <cellStyle name="Standard 4 2 4 2 5" xfId="3818"/>
    <cellStyle name="Standard 4 2 4 2 5 2" xfId="3819"/>
    <cellStyle name="Standard 4 2 4 2 5 2 2" xfId="3820"/>
    <cellStyle name="Standard 4 2 4 2 5 2 2 2" xfId="3821"/>
    <cellStyle name="Standard 4 2 4 2 5 2 3" xfId="3822"/>
    <cellStyle name="Standard 4 2 4 2 5 3" xfId="3823"/>
    <cellStyle name="Standard 4 2 4 2 5 3 2" xfId="3824"/>
    <cellStyle name="Standard 4 2 4 2 5 4" xfId="3825"/>
    <cellStyle name="Standard 4 2 4 2 6" xfId="3826"/>
    <cellStyle name="Standard 4 2 4 2 6 2" xfId="3827"/>
    <cellStyle name="Standard 4 2 4 2 6 2 2" xfId="3828"/>
    <cellStyle name="Standard 4 2 4 2 6 3" xfId="3829"/>
    <cellStyle name="Standard 4 2 4 2 7" xfId="3830"/>
    <cellStyle name="Standard 4 2 4 2 7 2" xfId="3831"/>
    <cellStyle name="Standard 4 2 4 2 7 3" xfId="3832"/>
    <cellStyle name="Standard 4 2 4 2 8" xfId="3833"/>
    <cellStyle name="Standard 4 2 4 2 8 2" xfId="3834"/>
    <cellStyle name="Standard 4 2 4 2 8 3" xfId="3835"/>
    <cellStyle name="Standard 4 2 4 2 9" xfId="3836"/>
    <cellStyle name="Standard 4 2 4 2 9 2" xfId="3837"/>
    <cellStyle name="Standard 4 2 4 2 9 3" xfId="3838"/>
    <cellStyle name="Standard 4 2 4 3" xfId="3839"/>
    <cellStyle name="Standard 4 2 4 3 2" xfId="3840"/>
    <cellStyle name="Standard 4 2 4 3 2 2" xfId="3841"/>
    <cellStyle name="Standard 4 2 4 3 2 2 2" xfId="3842"/>
    <cellStyle name="Standard 4 2 4 3 2 2 2 2" xfId="3843"/>
    <cellStyle name="Standard 4 2 4 3 2 2 3" xfId="3844"/>
    <cellStyle name="Standard 4 2 4 3 2 3" xfId="3845"/>
    <cellStyle name="Standard 4 2 4 3 2 3 2" xfId="3846"/>
    <cellStyle name="Standard 4 2 4 3 2 4" xfId="3847"/>
    <cellStyle name="Standard 4 2 4 3 3" xfId="3848"/>
    <cellStyle name="Standard 4 2 4 3 3 2" xfId="3849"/>
    <cellStyle name="Standard 4 2 4 3 3 2 2" xfId="3850"/>
    <cellStyle name="Standard 4 2 4 3 3 3" xfId="3851"/>
    <cellStyle name="Standard 4 2 4 3 4" xfId="3852"/>
    <cellStyle name="Standard 4 2 4 3 4 2" xfId="3853"/>
    <cellStyle name="Standard 4 2 4 3 4 3" xfId="3854"/>
    <cellStyle name="Standard 4 2 4 3 5" xfId="3855"/>
    <cellStyle name="Standard 4 2 4 3 5 2" xfId="3856"/>
    <cellStyle name="Standard 4 2 4 3 5 3" xfId="3857"/>
    <cellStyle name="Standard 4 2 4 3 6" xfId="3858"/>
    <cellStyle name="Standard 4 2 4 3 6 2" xfId="3859"/>
    <cellStyle name="Standard 4 2 4 3 6 3" xfId="3860"/>
    <cellStyle name="Standard 4 2 4 3 7" xfId="3861"/>
    <cellStyle name="Standard 4 2 4 3 8" xfId="3862"/>
    <cellStyle name="Standard 4 2 4 4" xfId="3863"/>
    <cellStyle name="Standard 4 2 4 4 2" xfId="3864"/>
    <cellStyle name="Standard 4 2 4 4 2 2" xfId="3865"/>
    <cellStyle name="Standard 4 2 4 4 2 2 2" xfId="3866"/>
    <cellStyle name="Standard 4 2 4 4 2 2 2 2" xfId="3867"/>
    <cellStyle name="Standard 4 2 4 4 2 2 3" xfId="3868"/>
    <cellStyle name="Standard 4 2 4 4 2 3" xfId="3869"/>
    <cellStyle name="Standard 4 2 4 4 2 3 2" xfId="3870"/>
    <cellStyle name="Standard 4 2 4 4 2 4" xfId="3871"/>
    <cellStyle name="Standard 4 2 4 4 3" xfId="3872"/>
    <cellStyle name="Standard 4 2 4 4 3 2" xfId="3873"/>
    <cellStyle name="Standard 4 2 4 4 3 2 2" xfId="3874"/>
    <cellStyle name="Standard 4 2 4 4 3 3" xfId="3875"/>
    <cellStyle name="Standard 4 2 4 4 4" xfId="3876"/>
    <cellStyle name="Standard 4 2 4 4 4 2" xfId="3877"/>
    <cellStyle name="Standard 4 2 4 4 4 3" xfId="3878"/>
    <cellStyle name="Standard 4 2 4 4 5" xfId="3879"/>
    <cellStyle name="Standard 4 2 4 4 5 2" xfId="3880"/>
    <cellStyle name="Standard 4 2 4 4 5 3" xfId="3881"/>
    <cellStyle name="Standard 4 2 4 4 6" xfId="3882"/>
    <cellStyle name="Standard 4 2 4 4 6 2" xfId="3883"/>
    <cellStyle name="Standard 4 2 4 4 6 3" xfId="3884"/>
    <cellStyle name="Standard 4 2 4 4 7" xfId="3885"/>
    <cellStyle name="Standard 4 2 4 4 8" xfId="3886"/>
    <cellStyle name="Standard 4 2 4 5" xfId="3887"/>
    <cellStyle name="Standard 4 2 4 5 2" xfId="3888"/>
    <cellStyle name="Standard 4 2 4 5 2 2" xfId="3889"/>
    <cellStyle name="Standard 4 2 4 5 2 2 2" xfId="3890"/>
    <cellStyle name="Standard 4 2 4 5 2 2 2 2" xfId="3891"/>
    <cellStyle name="Standard 4 2 4 5 2 2 3" xfId="3892"/>
    <cellStyle name="Standard 4 2 4 5 2 3" xfId="3893"/>
    <cellStyle name="Standard 4 2 4 5 2 3 2" xfId="3894"/>
    <cellStyle name="Standard 4 2 4 5 2 4" xfId="3895"/>
    <cellStyle name="Standard 4 2 4 5 3" xfId="3896"/>
    <cellStyle name="Standard 4 2 4 5 3 2" xfId="3897"/>
    <cellStyle name="Standard 4 2 4 5 3 2 2" xfId="3898"/>
    <cellStyle name="Standard 4 2 4 5 3 3" xfId="3899"/>
    <cellStyle name="Standard 4 2 4 5 4" xfId="3900"/>
    <cellStyle name="Standard 4 2 4 5 4 2" xfId="3901"/>
    <cellStyle name="Standard 4 2 4 5 4 3" xfId="3902"/>
    <cellStyle name="Standard 4 2 4 5 5" xfId="3903"/>
    <cellStyle name="Standard 4 2 4 5 5 2" xfId="3904"/>
    <cellStyle name="Standard 4 2 4 5 5 3" xfId="3905"/>
    <cellStyle name="Standard 4 2 4 5 6" xfId="3906"/>
    <cellStyle name="Standard 4 2 4 5 6 2" xfId="3907"/>
    <cellStyle name="Standard 4 2 4 5 6 3" xfId="3908"/>
    <cellStyle name="Standard 4 2 4 5 7" xfId="3909"/>
    <cellStyle name="Standard 4 2 4 5 8" xfId="3910"/>
    <cellStyle name="Standard 4 2 4 6" xfId="3911"/>
    <cellStyle name="Standard 4 2 4 6 2" xfId="3912"/>
    <cellStyle name="Standard 4 2 4 6 2 2" xfId="3913"/>
    <cellStyle name="Standard 4 2 4 6 2 2 2" xfId="3914"/>
    <cellStyle name="Standard 4 2 4 6 2 3" xfId="3915"/>
    <cellStyle name="Standard 4 2 4 6 3" xfId="3916"/>
    <cellStyle name="Standard 4 2 4 6 3 2" xfId="3917"/>
    <cellStyle name="Standard 4 2 4 6 4" xfId="3918"/>
    <cellStyle name="Standard 4 2 4 7" xfId="3919"/>
    <cellStyle name="Standard 4 2 4 7 2" xfId="3920"/>
    <cellStyle name="Standard 4 2 4 7 2 2" xfId="3921"/>
    <cellStyle name="Standard 4 2 4 7 3" xfId="3922"/>
    <cellStyle name="Standard 4 2 4 8" xfId="3923"/>
    <cellStyle name="Standard 4 2 4 8 2" xfId="3924"/>
    <cellStyle name="Standard 4 2 4 8 3" xfId="3925"/>
    <cellStyle name="Standard 4 2 4 9" xfId="3926"/>
    <cellStyle name="Standard 4 2 4 9 2" xfId="3927"/>
    <cellStyle name="Standard 4 2 4 9 3" xfId="3928"/>
    <cellStyle name="Standard 4 2 5" xfId="3929"/>
    <cellStyle name="Standard 4 2 5 10" xfId="3930"/>
    <cellStyle name="Standard 4 2 5 11" xfId="3931"/>
    <cellStyle name="Standard 4 2 5 2" xfId="3932"/>
    <cellStyle name="Standard 4 2 5 2 2" xfId="3933"/>
    <cellStyle name="Standard 4 2 5 2 2 2" xfId="3934"/>
    <cellStyle name="Standard 4 2 5 2 2 2 2" xfId="3935"/>
    <cellStyle name="Standard 4 2 5 2 2 2 2 2" xfId="3936"/>
    <cellStyle name="Standard 4 2 5 2 2 2 3" xfId="3937"/>
    <cellStyle name="Standard 4 2 5 2 2 3" xfId="3938"/>
    <cellStyle name="Standard 4 2 5 2 2 3 2" xfId="3939"/>
    <cellStyle name="Standard 4 2 5 2 2 4" xfId="3940"/>
    <cellStyle name="Standard 4 2 5 2 3" xfId="3941"/>
    <cellStyle name="Standard 4 2 5 2 3 2" xfId="3942"/>
    <cellStyle name="Standard 4 2 5 2 3 2 2" xfId="3943"/>
    <cellStyle name="Standard 4 2 5 2 3 3" xfId="3944"/>
    <cellStyle name="Standard 4 2 5 2 4" xfId="3945"/>
    <cellStyle name="Standard 4 2 5 2 4 2" xfId="3946"/>
    <cellStyle name="Standard 4 2 5 2 4 3" xfId="3947"/>
    <cellStyle name="Standard 4 2 5 2 5" xfId="3948"/>
    <cellStyle name="Standard 4 2 5 2 5 2" xfId="3949"/>
    <cellStyle name="Standard 4 2 5 2 5 3" xfId="3950"/>
    <cellStyle name="Standard 4 2 5 2 6" xfId="3951"/>
    <cellStyle name="Standard 4 2 5 2 6 2" xfId="3952"/>
    <cellStyle name="Standard 4 2 5 2 6 3" xfId="3953"/>
    <cellStyle name="Standard 4 2 5 2 7" xfId="3954"/>
    <cellStyle name="Standard 4 2 5 2 8" xfId="3955"/>
    <cellStyle name="Standard 4 2 5 3" xfId="3956"/>
    <cellStyle name="Standard 4 2 5 3 2" xfId="3957"/>
    <cellStyle name="Standard 4 2 5 3 2 2" xfId="3958"/>
    <cellStyle name="Standard 4 2 5 3 2 2 2" xfId="3959"/>
    <cellStyle name="Standard 4 2 5 3 2 2 2 2" xfId="3960"/>
    <cellStyle name="Standard 4 2 5 3 2 2 3" xfId="3961"/>
    <cellStyle name="Standard 4 2 5 3 2 3" xfId="3962"/>
    <cellStyle name="Standard 4 2 5 3 2 3 2" xfId="3963"/>
    <cellStyle name="Standard 4 2 5 3 2 4" xfId="3964"/>
    <cellStyle name="Standard 4 2 5 3 3" xfId="3965"/>
    <cellStyle name="Standard 4 2 5 3 3 2" xfId="3966"/>
    <cellStyle name="Standard 4 2 5 3 3 2 2" xfId="3967"/>
    <cellStyle name="Standard 4 2 5 3 3 3" xfId="3968"/>
    <cellStyle name="Standard 4 2 5 3 4" xfId="3969"/>
    <cellStyle name="Standard 4 2 5 3 4 2" xfId="3970"/>
    <cellStyle name="Standard 4 2 5 3 4 3" xfId="3971"/>
    <cellStyle name="Standard 4 2 5 3 5" xfId="3972"/>
    <cellStyle name="Standard 4 2 5 3 5 2" xfId="3973"/>
    <cellStyle name="Standard 4 2 5 3 5 3" xfId="3974"/>
    <cellStyle name="Standard 4 2 5 3 6" xfId="3975"/>
    <cellStyle name="Standard 4 2 5 3 6 2" xfId="3976"/>
    <cellStyle name="Standard 4 2 5 3 6 3" xfId="3977"/>
    <cellStyle name="Standard 4 2 5 3 7" xfId="3978"/>
    <cellStyle name="Standard 4 2 5 3 8" xfId="3979"/>
    <cellStyle name="Standard 4 2 5 4" xfId="3980"/>
    <cellStyle name="Standard 4 2 5 4 2" xfId="3981"/>
    <cellStyle name="Standard 4 2 5 4 2 2" xfId="3982"/>
    <cellStyle name="Standard 4 2 5 4 2 2 2" xfId="3983"/>
    <cellStyle name="Standard 4 2 5 4 2 2 2 2" xfId="3984"/>
    <cellStyle name="Standard 4 2 5 4 2 2 3" xfId="3985"/>
    <cellStyle name="Standard 4 2 5 4 2 3" xfId="3986"/>
    <cellStyle name="Standard 4 2 5 4 2 3 2" xfId="3987"/>
    <cellStyle name="Standard 4 2 5 4 2 4" xfId="3988"/>
    <cellStyle name="Standard 4 2 5 4 3" xfId="3989"/>
    <cellStyle name="Standard 4 2 5 4 3 2" xfId="3990"/>
    <cellStyle name="Standard 4 2 5 4 3 2 2" xfId="3991"/>
    <cellStyle name="Standard 4 2 5 4 3 3" xfId="3992"/>
    <cellStyle name="Standard 4 2 5 4 4" xfId="3993"/>
    <cellStyle name="Standard 4 2 5 4 4 2" xfId="3994"/>
    <cellStyle name="Standard 4 2 5 4 4 3" xfId="3995"/>
    <cellStyle name="Standard 4 2 5 4 5" xfId="3996"/>
    <cellStyle name="Standard 4 2 5 4 5 2" xfId="3997"/>
    <cellStyle name="Standard 4 2 5 4 5 3" xfId="3998"/>
    <cellStyle name="Standard 4 2 5 4 6" xfId="3999"/>
    <cellStyle name="Standard 4 2 5 4 6 2" xfId="4000"/>
    <cellStyle name="Standard 4 2 5 4 6 3" xfId="4001"/>
    <cellStyle name="Standard 4 2 5 4 7" xfId="4002"/>
    <cellStyle name="Standard 4 2 5 4 8" xfId="4003"/>
    <cellStyle name="Standard 4 2 5 5" xfId="4004"/>
    <cellStyle name="Standard 4 2 5 5 2" xfId="4005"/>
    <cellStyle name="Standard 4 2 5 5 2 2" xfId="4006"/>
    <cellStyle name="Standard 4 2 5 5 2 2 2" xfId="4007"/>
    <cellStyle name="Standard 4 2 5 5 2 3" xfId="4008"/>
    <cellStyle name="Standard 4 2 5 5 3" xfId="4009"/>
    <cellStyle name="Standard 4 2 5 5 3 2" xfId="4010"/>
    <cellStyle name="Standard 4 2 5 5 4" xfId="4011"/>
    <cellStyle name="Standard 4 2 5 6" xfId="4012"/>
    <cellStyle name="Standard 4 2 5 6 2" xfId="4013"/>
    <cellStyle name="Standard 4 2 5 6 2 2" xfId="4014"/>
    <cellStyle name="Standard 4 2 5 6 3" xfId="4015"/>
    <cellStyle name="Standard 4 2 5 7" xfId="4016"/>
    <cellStyle name="Standard 4 2 5 7 2" xfId="4017"/>
    <cellStyle name="Standard 4 2 5 7 3" xfId="4018"/>
    <cellStyle name="Standard 4 2 5 8" xfId="4019"/>
    <cellStyle name="Standard 4 2 5 8 2" xfId="4020"/>
    <cellStyle name="Standard 4 2 5 8 3" xfId="4021"/>
    <cellStyle name="Standard 4 2 5 9" xfId="4022"/>
    <cellStyle name="Standard 4 2 5 9 2" xfId="4023"/>
    <cellStyle name="Standard 4 2 5 9 3" xfId="4024"/>
    <cellStyle name="Standard 4 2 6" xfId="4025"/>
    <cellStyle name="Standard 4 2 6 10" xfId="4026"/>
    <cellStyle name="Standard 4 2 6 11" xfId="4027"/>
    <cellStyle name="Standard 4 2 6 2" xfId="4028"/>
    <cellStyle name="Standard 4 2 6 2 2" xfId="4029"/>
    <cellStyle name="Standard 4 2 6 2 2 2" xfId="4030"/>
    <cellStyle name="Standard 4 2 6 2 2 2 2" xfId="4031"/>
    <cellStyle name="Standard 4 2 6 2 2 2 2 2" xfId="4032"/>
    <cellStyle name="Standard 4 2 6 2 2 2 3" xfId="4033"/>
    <cellStyle name="Standard 4 2 6 2 2 3" xfId="4034"/>
    <cellStyle name="Standard 4 2 6 2 2 3 2" xfId="4035"/>
    <cellStyle name="Standard 4 2 6 2 2 4" xfId="4036"/>
    <cellStyle name="Standard 4 2 6 2 3" xfId="4037"/>
    <cellStyle name="Standard 4 2 6 2 3 2" xfId="4038"/>
    <cellStyle name="Standard 4 2 6 2 3 2 2" xfId="4039"/>
    <cellStyle name="Standard 4 2 6 2 3 3" xfId="4040"/>
    <cellStyle name="Standard 4 2 6 2 4" xfId="4041"/>
    <cellStyle name="Standard 4 2 6 2 4 2" xfId="4042"/>
    <cellStyle name="Standard 4 2 6 2 4 3" xfId="4043"/>
    <cellStyle name="Standard 4 2 6 2 5" xfId="4044"/>
    <cellStyle name="Standard 4 2 6 2 5 2" xfId="4045"/>
    <cellStyle name="Standard 4 2 6 2 5 3" xfId="4046"/>
    <cellStyle name="Standard 4 2 6 2 6" xfId="4047"/>
    <cellStyle name="Standard 4 2 6 2 6 2" xfId="4048"/>
    <cellStyle name="Standard 4 2 6 2 6 3" xfId="4049"/>
    <cellStyle name="Standard 4 2 6 2 7" xfId="4050"/>
    <cellStyle name="Standard 4 2 6 2 8" xfId="4051"/>
    <cellStyle name="Standard 4 2 6 3" xfId="4052"/>
    <cellStyle name="Standard 4 2 6 3 2" xfId="4053"/>
    <cellStyle name="Standard 4 2 6 3 2 2" xfId="4054"/>
    <cellStyle name="Standard 4 2 6 3 2 2 2" xfId="4055"/>
    <cellStyle name="Standard 4 2 6 3 2 2 2 2" xfId="4056"/>
    <cellStyle name="Standard 4 2 6 3 2 2 3" xfId="4057"/>
    <cellStyle name="Standard 4 2 6 3 2 3" xfId="4058"/>
    <cellStyle name="Standard 4 2 6 3 2 3 2" xfId="4059"/>
    <cellStyle name="Standard 4 2 6 3 2 4" xfId="4060"/>
    <cellStyle name="Standard 4 2 6 3 3" xfId="4061"/>
    <cellStyle name="Standard 4 2 6 3 3 2" xfId="4062"/>
    <cellStyle name="Standard 4 2 6 3 3 2 2" xfId="4063"/>
    <cellStyle name="Standard 4 2 6 3 3 3" xfId="4064"/>
    <cellStyle name="Standard 4 2 6 3 4" xfId="4065"/>
    <cellStyle name="Standard 4 2 6 3 4 2" xfId="4066"/>
    <cellStyle name="Standard 4 2 6 3 4 3" xfId="4067"/>
    <cellStyle name="Standard 4 2 6 3 5" xfId="4068"/>
    <cellStyle name="Standard 4 2 6 3 5 2" xfId="4069"/>
    <cellStyle name="Standard 4 2 6 3 5 3" xfId="4070"/>
    <cellStyle name="Standard 4 2 6 3 6" xfId="4071"/>
    <cellStyle name="Standard 4 2 6 3 6 2" xfId="4072"/>
    <cellStyle name="Standard 4 2 6 3 6 3" xfId="4073"/>
    <cellStyle name="Standard 4 2 6 3 7" xfId="4074"/>
    <cellStyle name="Standard 4 2 6 3 8" xfId="4075"/>
    <cellStyle name="Standard 4 2 6 4" xfId="4076"/>
    <cellStyle name="Standard 4 2 6 4 2" xfId="4077"/>
    <cellStyle name="Standard 4 2 6 4 2 2" xfId="4078"/>
    <cellStyle name="Standard 4 2 6 4 2 2 2" xfId="4079"/>
    <cellStyle name="Standard 4 2 6 4 2 2 2 2" xfId="4080"/>
    <cellStyle name="Standard 4 2 6 4 2 2 3" xfId="4081"/>
    <cellStyle name="Standard 4 2 6 4 2 3" xfId="4082"/>
    <cellStyle name="Standard 4 2 6 4 2 3 2" xfId="4083"/>
    <cellStyle name="Standard 4 2 6 4 2 4" xfId="4084"/>
    <cellStyle name="Standard 4 2 6 4 3" xfId="4085"/>
    <cellStyle name="Standard 4 2 6 4 3 2" xfId="4086"/>
    <cellStyle name="Standard 4 2 6 4 3 2 2" xfId="4087"/>
    <cellStyle name="Standard 4 2 6 4 3 3" xfId="4088"/>
    <cellStyle name="Standard 4 2 6 4 4" xfId="4089"/>
    <cellStyle name="Standard 4 2 6 4 4 2" xfId="4090"/>
    <cellStyle name="Standard 4 2 6 4 4 3" xfId="4091"/>
    <cellStyle name="Standard 4 2 6 4 5" xfId="4092"/>
    <cellStyle name="Standard 4 2 6 4 5 2" xfId="4093"/>
    <cellStyle name="Standard 4 2 6 4 5 3" xfId="4094"/>
    <cellStyle name="Standard 4 2 6 4 6" xfId="4095"/>
    <cellStyle name="Standard 4 2 6 4 6 2" xfId="4096"/>
    <cellStyle name="Standard 4 2 6 4 6 3" xfId="4097"/>
    <cellStyle name="Standard 4 2 6 4 7" xfId="4098"/>
    <cellStyle name="Standard 4 2 6 4 8" xfId="4099"/>
    <cellStyle name="Standard 4 2 6 5" xfId="4100"/>
    <cellStyle name="Standard 4 2 6 5 2" xfId="4101"/>
    <cellStyle name="Standard 4 2 6 5 2 2" xfId="4102"/>
    <cellStyle name="Standard 4 2 6 5 2 2 2" xfId="4103"/>
    <cellStyle name="Standard 4 2 6 5 2 3" xfId="4104"/>
    <cellStyle name="Standard 4 2 6 5 3" xfId="4105"/>
    <cellStyle name="Standard 4 2 6 5 3 2" xfId="4106"/>
    <cellStyle name="Standard 4 2 6 5 4" xfId="4107"/>
    <cellStyle name="Standard 4 2 6 6" xfId="4108"/>
    <cellStyle name="Standard 4 2 6 6 2" xfId="4109"/>
    <cellStyle name="Standard 4 2 6 6 2 2" xfId="4110"/>
    <cellStyle name="Standard 4 2 6 6 3" xfId="4111"/>
    <cellStyle name="Standard 4 2 6 7" xfId="4112"/>
    <cellStyle name="Standard 4 2 6 7 2" xfId="4113"/>
    <cellStyle name="Standard 4 2 6 7 3" xfId="4114"/>
    <cellStyle name="Standard 4 2 6 8" xfId="4115"/>
    <cellStyle name="Standard 4 2 6 8 2" xfId="4116"/>
    <cellStyle name="Standard 4 2 6 8 3" xfId="4117"/>
    <cellStyle name="Standard 4 2 6 9" xfId="4118"/>
    <cellStyle name="Standard 4 2 6 9 2" xfId="4119"/>
    <cellStyle name="Standard 4 2 6 9 3" xfId="4120"/>
    <cellStyle name="Standard 4 2 7" xfId="4121"/>
    <cellStyle name="Standard 4 2 7 2" xfId="4122"/>
    <cellStyle name="Standard 4 2 7 2 2" xfId="4123"/>
    <cellStyle name="Standard 4 2 7 2 2 2" xfId="4124"/>
    <cellStyle name="Standard 4 2 7 2 2 2 2" xfId="4125"/>
    <cellStyle name="Standard 4 2 7 2 2 3" xfId="4126"/>
    <cellStyle name="Standard 4 2 7 2 3" xfId="4127"/>
    <cellStyle name="Standard 4 2 7 2 3 2" xfId="4128"/>
    <cellStyle name="Standard 4 2 7 2 4" xfId="4129"/>
    <cellStyle name="Standard 4 2 7 3" xfId="4130"/>
    <cellStyle name="Standard 4 2 7 3 2" xfId="4131"/>
    <cellStyle name="Standard 4 2 7 3 2 2" xfId="4132"/>
    <cellStyle name="Standard 4 2 7 3 3" xfId="4133"/>
    <cellStyle name="Standard 4 2 7 4" xfId="4134"/>
    <cellStyle name="Standard 4 2 7 4 2" xfId="4135"/>
    <cellStyle name="Standard 4 2 7 4 3" xfId="4136"/>
    <cellStyle name="Standard 4 2 7 5" xfId="4137"/>
    <cellStyle name="Standard 4 2 7 5 2" xfId="4138"/>
    <cellStyle name="Standard 4 2 7 5 3" xfId="4139"/>
    <cellStyle name="Standard 4 2 7 6" xfId="4140"/>
    <cellStyle name="Standard 4 2 7 6 2" xfId="4141"/>
    <cellStyle name="Standard 4 2 7 6 3" xfId="4142"/>
    <cellStyle name="Standard 4 2 7 7" xfId="4143"/>
    <cellStyle name="Standard 4 2 7 8" xfId="4144"/>
    <cellStyle name="Standard 4 2 8" xfId="4145"/>
    <cellStyle name="Standard 4 2 8 2" xfId="4146"/>
    <cellStyle name="Standard 4 2 8 2 2" xfId="4147"/>
    <cellStyle name="Standard 4 2 8 2 2 2" xfId="4148"/>
    <cellStyle name="Standard 4 2 8 2 2 2 2" xfId="4149"/>
    <cellStyle name="Standard 4 2 8 2 2 3" xfId="4150"/>
    <cellStyle name="Standard 4 2 8 2 3" xfId="4151"/>
    <cellStyle name="Standard 4 2 8 2 3 2" xfId="4152"/>
    <cellStyle name="Standard 4 2 8 2 4" xfId="4153"/>
    <cellStyle name="Standard 4 2 8 3" xfId="4154"/>
    <cellStyle name="Standard 4 2 8 3 2" xfId="4155"/>
    <cellStyle name="Standard 4 2 8 3 2 2" xfId="4156"/>
    <cellStyle name="Standard 4 2 8 3 3" xfId="4157"/>
    <cellStyle name="Standard 4 2 8 4" xfId="4158"/>
    <cellStyle name="Standard 4 2 8 4 2" xfId="4159"/>
    <cellStyle name="Standard 4 2 8 4 3" xfId="4160"/>
    <cellStyle name="Standard 4 2 8 5" xfId="4161"/>
    <cellStyle name="Standard 4 2 8 5 2" xfId="4162"/>
    <cellStyle name="Standard 4 2 8 5 3" xfId="4163"/>
    <cellStyle name="Standard 4 2 8 6" xfId="4164"/>
    <cellStyle name="Standard 4 2 8 6 2" xfId="4165"/>
    <cellStyle name="Standard 4 2 8 6 3" xfId="4166"/>
    <cellStyle name="Standard 4 2 8 7" xfId="4167"/>
    <cellStyle name="Standard 4 2 8 8" xfId="4168"/>
    <cellStyle name="Standard 4 2 9" xfId="4169"/>
    <cellStyle name="Standard 4 2 9 2" xfId="4170"/>
    <cellStyle name="Standard 4 2 9 2 2" xfId="4171"/>
    <cellStyle name="Standard 4 2 9 2 2 2" xfId="4172"/>
    <cellStyle name="Standard 4 2 9 2 2 2 2" xfId="4173"/>
    <cellStyle name="Standard 4 2 9 2 2 3" xfId="4174"/>
    <cellStyle name="Standard 4 2 9 2 3" xfId="4175"/>
    <cellStyle name="Standard 4 2 9 2 3 2" xfId="4176"/>
    <cellStyle name="Standard 4 2 9 2 4" xfId="4177"/>
    <cellStyle name="Standard 4 2 9 3" xfId="4178"/>
    <cellStyle name="Standard 4 2 9 3 2" xfId="4179"/>
    <cellStyle name="Standard 4 2 9 3 2 2" xfId="4180"/>
    <cellStyle name="Standard 4 2 9 3 3" xfId="4181"/>
    <cellStyle name="Standard 4 2 9 4" xfId="4182"/>
    <cellStyle name="Standard 4 2 9 4 2" xfId="4183"/>
    <cellStyle name="Standard 4 2 9 4 3" xfId="4184"/>
    <cellStyle name="Standard 4 2 9 5" xfId="4185"/>
    <cellStyle name="Standard 4 2 9 5 2" xfId="4186"/>
    <cellStyle name="Standard 4 2 9 5 3" xfId="4187"/>
    <cellStyle name="Standard 4 2 9 6" xfId="4188"/>
    <cellStyle name="Standard 4 2 9 6 2" xfId="4189"/>
    <cellStyle name="Standard 4 2 9 6 3" xfId="4190"/>
    <cellStyle name="Standard 4 2 9 7" xfId="4191"/>
    <cellStyle name="Standard 4 2 9 8" xfId="4192"/>
    <cellStyle name="Standard 4 3" xfId="4193"/>
    <cellStyle name="Standard 4 3 10" xfId="4194"/>
    <cellStyle name="Standard 4 3 10 2" xfId="4195"/>
    <cellStyle name="Standard 4 3 10 3" xfId="4196"/>
    <cellStyle name="Standard 4 3 11" xfId="4197"/>
    <cellStyle name="Standard 4 3 11 2" xfId="4198"/>
    <cellStyle name="Standard 4 3 11 3" xfId="4199"/>
    <cellStyle name="Standard 4 3 12" xfId="4200"/>
    <cellStyle name="Standard 4 3 13" xfId="4201"/>
    <cellStyle name="Standard 4 3 2" xfId="4202"/>
    <cellStyle name="Standard 4 3 2 10" xfId="4203"/>
    <cellStyle name="Standard 4 3 2 11" xfId="4204"/>
    <cellStyle name="Standard 4 3 2 2" xfId="4205"/>
    <cellStyle name="Standard 4 3 2 2 2" xfId="4206"/>
    <cellStyle name="Standard 4 3 2 2 2 2" xfId="4207"/>
    <cellStyle name="Standard 4 3 2 2 2 2 2" xfId="4208"/>
    <cellStyle name="Standard 4 3 2 2 2 2 2 2" xfId="4209"/>
    <cellStyle name="Standard 4 3 2 2 2 2 3" xfId="4210"/>
    <cellStyle name="Standard 4 3 2 2 2 3" xfId="4211"/>
    <cellStyle name="Standard 4 3 2 2 2 3 2" xfId="4212"/>
    <cellStyle name="Standard 4 3 2 2 2 4" xfId="4213"/>
    <cellStyle name="Standard 4 3 2 2 3" xfId="4214"/>
    <cellStyle name="Standard 4 3 2 2 3 2" xfId="4215"/>
    <cellStyle name="Standard 4 3 2 2 3 2 2" xfId="4216"/>
    <cellStyle name="Standard 4 3 2 2 3 3" xfId="4217"/>
    <cellStyle name="Standard 4 3 2 2 4" xfId="4218"/>
    <cellStyle name="Standard 4 3 2 2 4 2" xfId="4219"/>
    <cellStyle name="Standard 4 3 2 2 4 3" xfId="4220"/>
    <cellStyle name="Standard 4 3 2 2 5" xfId="4221"/>
    <cellStyle name="Standard 4 3 2 2 5 2" xfId="4222"/>
    <cellStyle name="Standard 4 3 2 2 5 3" xfId="4223"/>
    <cellStyle name="Standard 4 3 2 2 6" xfId="4224"/>
    <cellStyle name="Standard 4 3 2 2 6 2" xfId="4225"/>
    <cellStyle name="Standard 4 3 2 2 6 3" xfId="4226"/>
    <cellStyle name="Standard 4 3 2 2 7" xfId="4227"/>
    <cellStyle name="Standard 4 3 2 2 8" xfId="4228"/>
    <cellStyle name="Standard 4 3 2 3" xfId="4229"/>
    <cellStyle name="Standard 4 3 2 3 2" xfId="4230"/>
    <cellStyle name="Standard 4 3 2 3 2 2" xfId="4231"/>
    <cellStyle name="Standard 4 3 2 3 2 2 2" xfId="4232"/>
    <cellStyle name="Standard 4 3 2 3 2 2 2 2" xfId="4233"/>
    <cellStyle name="Standard 4 3 2 3 2 2 3" xfId="4234"/>
    <cellStyle name="Standard 4 3 2 3 2 3" xfId="4235"/>
    <cellStyle name="Standard 4 3 2 3 2 3 2" xfId="4236"/>
    <cellStyle name="Standard 4 3 2 3 2 4" xfId="4237"/>
    <cellStyle name="Standard 4 3 2 3 3" xfId="4238"/>
    <cellStyle name="Standard 4 3 2 3 3 2" xfId="4239"/>
    <cellStyle name="Standard 4 3 2 3 3 2 2" xfId="4240"/>
    <cellStyle name="Standard 4 3 2 3 3 3" xfId="4241"/>
    <cellStyle name="Standard 4 3 2 3 4" xfId="4242"/>
    <cellStyle name="Standard 4 3 2 3 4 2" xfId="4243"/>
    <cellStyle name="Standard 4 3 2 3 4 3" xfId="4244"/>
    <cellStyle name="Standard 4 3 2 3 5" xfId="4245"/>
    <cellStyle name="Standard 4 3 2 3 5 2" xfId="4246"/>
    <cellStyle name="Standard 4 3 2 3 5 3" xfId="4247"/>
    <cellStyle name="Standard 4 3 2 3 6" xfId="4248"/>
    <cellStyle name="Standard 4 3 2 3 6 2" xfId="4249"/>
    <cellStyle name="Standard 4 3 2 3 6 3" xfId="4250"/>
    <cellStyle name="Standard 4 3 2 3 7" xfId="4251"/>
    <cellStyle name="Standard 4 3 2 3 8" xfId="4252"/>
    <cellStyle name="Standard 4 3 2 4" xfId="4253"/>
    <cellStyle name="Standard 4 3 2 4 2" xfId="4254"/>
    <cellStyle name="Standard 4 3 2 4 2 2" xfId="4255"/>
    <cellStyle name="Standard 4 3 2 4 2 2 2" xfId="4256"/>
    <cellStyle name="Standard 4 3 2 4 2 2 2 2" xfId="4257"/>
    <cellStyle name="Standard 4 3 2 4 2 2 3" xfId="4258"/>
    <cellStyle name="Standard 4 3 2 4 2 3" xfId="4259"/>
    <cellStyle name="Standard 4 3 2 4 2 3 2" xfId="4260"/>
    <cellStyle name="Standard 4 3 2 4 2 4" xfId="4261"/>
    <cellStyle name="Standard 4 3 2 4 3" xfId="4262"/>
    <cellStyle name="Standard 4 3 2 4 3 2" xfId="4263"/>
    <cellStyle name="Standard 4 3 2 4 3 2 2" xfId="4264"/>
    <cellStyle name="Standard 4 3 2 4 3 3" xfId="4265"/>
    <cellStyle name="Standard 4 3 2 4 4" xfId="4266"/>
    <cellStyle name="Standard 4 3 2 4 4 2" xfId="4267"/>
    <cellStyle name="Standard 4 3 2 4 4 3" xfId="4268"/>
    <cellStyle name="Standard 4 3 2 4 5" xfId="4269"/>
    <cellStyle name="Standard 4 3 2 4 5 2" xfId="4270"/>
    <cellStyle name="Standard 4 3 2 4 5 3" xfId="4271"/>
    <cellStyle name="Standard 4 3 2 4 6" xfId="4272"/>
    <cellStyle name="Standard 4 3 2 4 6 2" xfId="4273"/>
    <cellStyle name="Standard 4 3 2 4 6 3" xfId="4274"/>
    <cellStyle name="Standard 4 3 2 4 7" xfId="4275"/>
    <cellStyle name="Standard 4 3 2 4 8" xfId="4276"/>
    <cellStyle name="Standard 4 3 2 5" xfId="4277"/>
    <cellStyle name="Standard 4 3 2 5 2" xfId="4278"/>
    <cellStyle name="Standard 4 3 2 5 2 2" xfId="4279"/>
    <cellStyle name="Standard 4 3 2 5 2 2 2" xfId="4280"/>
    <cellStyle name="Standard 4 3 2 5 2 3" xfId="4281"/>
    <cellStyle name="Standard 4 3 2 5 3" xfId="4282"/>
    <cellStyle name="Standard 4 3 2 5 3 2" xfId="4283"/>
    <cellStyle name="Standard 4 3 2 5 4" xfId="4284"/>
    <cellStyle name="Standard 4 3 2 6" xfId="4285"/>
    <cellStyle name="Standard 4 3 2 6 2" xfId="4286"/>
    <cellStyle name="Standard 4 3 2 6 2 2" xfId="4287"/>
    <cellStyle name="Standard 4 3 2 6 3" xfId="4288"/>
    <cellStyle name="Standard 4 3 2 7" xfId="4289"/>
    <cellStyle name="Standard 4 3 2 7 2" xfId="4290"/>
    <cellStyle name="Standard 4 3 2 7 3" xfId="4291"/>
    <cellStyle name="Standard 4 3 2 8" xfId="4292"/>
    <cellStyle name="Standard 4 3 2 8 2" xfId="4293"/>
    <cellStyle name="Standard 4 3 2 8 3" xfId="4294"/>
    <cellStyle name="Standard 4 3 2 9" xfId="4295"/>
    <cellStyle name="Standard 4 3 2 9 2" xfId="4296"/>
    <cellStyle name="Standard 4 3 2 9 3" xfId="4297"/>
    <cellStyle name="Standard 4 3 3" xfId="4298"/>
    <cellStyle name="Standard 4 3 3 10" xfId="4299"/>
    <cellStyle name="Standard 4 3 3 11" xfId="4300"/>
    <cellStyle name="Standard 4 3 3 2" xfId="4301"/>
    <cellStyle name="Standard 4 3 3 2 2" xfId="4302"/>
    <cellStyle name="Standard 4 3 3 2 2 2" xfId="4303"/>
    <cellStyle name="Standard 4 3 3 2 2 2 2" xfId="4304"/>
    <cellStyle name="Standard 4 3 3 2 2 2 2 2" xfId="4305"/>
    <cellStyle name="Standard 4 3 3 2 2 2 3" xfId="4306"/>
    <cellStyle name="Standard 4 3 3 2 2 3" xfId="4307"/>
    <cellStyle name="Standard 4 3 3 2 2 3 2" xfId="4308"/>
    <cellStyle name="Standard 4 3 3 2 2 4" xfId="4309"/>
    <cellStyle name="Standard 4 3 3 2 3" xfId="4310"/>
    <cellStyle name="Standard 4 3 3 2 3 2" xfId="4311"/>
    <cellStyle name="Standard 4 3 3 2 3 2 2" xfId="4312"/>
    <cellStyle name="Standard 4 3 3 2 3 3" xfId="4313"/>
    <cellStyle name="Standard 4 3 3 2 4" xfId="4314"/>
    <cellStyle name="Standard 4 3 3 2 4 2" xfId="4315"/>
    <cellStyle name="Standard 4 3 3 2 4 3" xfId="4316"/>
    <cellStyle name="Standard 4 3 3 2 5" xfId="4317"/>
    <cellStyle name="Standard 4 3 3 2 5 2" xfId="4318"/>
    <cellStyle name="Standard 4 3 3 2 5 3" xfId="4319"/>
    <cellStyle name="Standard 4 3 3 2 6" xfId="4320"/>
    <cellStyle name="Standard 4 3 3 2 6 2" xfId="4321"/>
    <cellStyle name="Standard 4 3 3 2 6 3" xfId="4322"/>
    <cellStyle name="Standard 4 3 3 2 7" xfId="4323"/>
    <cellStyle name="Standard 4 3 3 2 8" xfId="4324"/>
    <cellStyle name="Standard 4 3 3 3" xfId="4325"/>
    <cellStyle name="Standard 4 3 3 3 2" xfId="4326"/>
    <cellStyle name="Standard 4 3 3 3 2 2" xfId="4327"/>
    <cellStyle name="Standard 4 3 3 3 2 2 2" xfId="4328"/>
    <cellStyle name="Standard 4 3 3 3 2 2 2 2" xfId="4329"/>
    <cellStyle name="Standard 4 3 3 3 2 2 3" xfId="4330"/>
    <cellStyle name="Standard 4 3 3 3 2 3" xfId="4331"/>
    <cellStyle name="Standard 4 3 3 3 2 3 2" xfId="4332"/>
    <cellStyle name="Standard 4 3 3 3 2 4" xfId="4333"/>
    <cellStyle name="Standard 4 3 3 3 3" xfId="4334"/>
    <cellStyle name="Standard 4 3 3 3 3 2" xfId="4335"/>
    <cellStyle name="Standard 4 3 3 3 3 2 2" xfId="4336"/>
    <cellStyle name="Standard 4 3 3 3 3 3" xfId="4337"/>
    <cellStyle name="Standard 4 3 3 3 4" xfId="4338"/>
    <cellStyle name="Standard 4 3 3 3 4 2" xfId="4339"/>
    <cellStyle name="Standard 4 3 3 3 4 3" xfId="4340"/>
    <cellStyle name="Standard 4 3 3 3 5" xfId="4341"/>
    <cellStyle name="Standard 4 3 3 3 5 2" xfId="4342"/>
    <cellStyle name="Standard 4 3 3 3 5 3" xfId="4343"/>
    <cellStyle name="Standard 4 3 3 3 6" xfId="4344"/>
    <cellStyle name="Standard 4 3 3 3 6 2" xfId="4345"/>
    <cellStyle name="Standard 4 3 3 3 6 3" xfId="4346"/>
    <cellStyle name="Standard 4 3 3 3 7" xfId="4347"/>
    <cellStyle name="Standard 4 3 3 3 8" xfId="4348"/>
    <cellStyle name="Standard 4 3 3 4" xfId="4349"/>
    <cellStyle name="Standard 4 3 3 4 2" xfId="4350"/>
    <cellStyle name="Standard 4 3 3 4 2 2" xfId="4351"/>
    <cellStyle name="Standard 4 3 3 4 2 2 2" xfId="4352"/>
    <cellStyle name="Standard 4 3 3 4 2 2 2 2" xfId="4353"/>
    <cellStyle name="Standard 4 3 3 4 2 2 3" xfId="4354"/>
    <cellStyle name="Standard 4 3 3 4 2 3" xfId="4355"/>
    <cellStyle name="Standard 4 3 3 4 2 3 2" xfId="4356"/>
    <cellStyle name="Standard 4 3 3 4 2 4" xfId="4357"/>
    <cellStyle name="Standard 4 3 3 4 3" xfId="4358"/>
    <cellStyle name="Standard 4 3 3 4 3 2" xfId="4359"/>
    <cellStyle name="Standard 4 3 3 4 3 2 2" xfId="4360"/>
    <cellStyle name="Standard 4 3 3 4 3 3" xfId="4361"/>
    <cellStyle name="Standard 4 3 3 4 4" xfId="4362"/>
    <cellStyle name="Standard 4 3 3 4 4 2" xfId="4363"/>
    <cellStyle name="Standard 4 3 3 4 4 3" xfId="4364"/>
    <cellStyle name="Standard 4 3 3 4 5" xfId="4365"/>
    <cellStyle name="Standard 4 3 3 4 5 2" xfId="4366"/>
    <cellStyle name="Standard 4 3 3 4 5 3" xfId="4367"/>
    <cellStyle name="Standard 4 3 3 4 6" xfId="4368"/>
    <cellStyle name="Standard 4 3 3 4 6 2" xfId="4369"/>
    <cellStyle name="Standard 4 3 3 4 6 3" xfId="4370"/>
    <cellStyle name="Standard 4 3 3 4 7" xfId="4371"/>
    <cellStyle name="Standard 4 3 3 4 8" xfId="4372"/>
    <cellStyle name="Standard 4 3 3 5" xfId="4373"/>
    <cellStyle name="Standard 4 3 3 5 2" xfId="4374"/>
    <cellStyle name="Standard 4 3 3 5 2 2" xfId="4375"/>
    <cellStyle name="Standard 4 3 3 5 2 2 2" xfId="4376"/>
    <cellStyle name="Standard 4 3 3 5 2 3" xfId="4377"/>
    <cellStyle name="Standard 4 3 3 5 3" xfId="4378"/>
    <cellStyle name="Standard 4 3 3 5 3 2" xfId="4379"/>
    <cellStyle name="Standard 4 3 3 5 4" xfId="4380"/>
    <cellStyle name="Standard 4 3 3 6" xfId="4381"/>
    <cellStyle name="Standard 4 3 3 6 2" xfId="4382"/>
    <cellStyle name="Standard 4 3 3 6 2 2" xfId="4383"/>
    <cellStyle name="Standard 4 3 3 6 3" xfId="4384"/>
    <cellStyle name="Standard 4 3 3 7" xfId="4385"/>
    <cellStyle name="Standard 4 3 3 7 2" xfId="4386"/>
    <cellStyle name="Standard 4 3 3 7 3" xfId="4387"/>
    <cellStyle name="Standard 4 3 3 8" xfId="4388"/>
    <cellStyle name="Standard 4 3 3 8 2" xfId="4389"/>
    <cellStyle name="Standard 4 3 3 8 3" xfId="4390"/>
    <cellStyle name="Standard 4 3 3 9" xfId="4391"/>
    <cellStyle name="Standard 4 3 3 9 2" xfId="4392"/>
    <cellStyle name="Standard 4 3 3 9 3" xfId="4393"/>
    <cellStyle name="Standard 4 3 4" xfId="4394"/>
    <cellStyle name="Standard 4 3 4 2" xfId="4395"/>
    <cellStyle name="Standard 4 3 4 2 2" xfId="4396"/>
    <cellStyle name="Standard 4 3 4 2 2 2" xfId="4397"/>
    <cellStyle name="Standard 4 3 4 2 2 2 2" xfId="4398"/>
    <cellStyle name="Standard 4 3 4 2 2 3" xfId="4399"/>
    <cellStyle name="Standard 4 3 4 2 3" xfId="4400"/>
    <cellStyle name="Standard 4 3 4 2 3 2" xfId="4401"/>
    <cellStyle name="Standard 4 3 4 2 4" xfId="4402"/>
    <cellStyle name="Standard 4 3 4 3" xfId="4403"/>
    <cellStyle name="Standard 4 3 4 3 2" xfId="4404"/>
    <cellStyle name="Standard 4 3 4 3 2 2" xfId="4405"/>
    <cellStyle name="Standard 4 3 4 3 3" xfId="4406"/>
    <cellStyle name="Standard 4 3 4 4" xfId="4407"/>
    <cellStyle name="Standard 4 3 4 4 2" xfId="4408"/>
    <cellStyle name="Standard 4 3 4 4 3" xfId="4409"/>
    <cellStyle name="Standard 4 3 4 5" xfId="4410"/>
    <cellStyle name="Standard 4 3 4 5 2" xfId="4411"/>
    <cellStyle name="Standard 4 3 4 5 3" xfId="4412"/>
    <cellStyle name="Standard 4 3 4 6" xfId="4413"/>
    <cellStyle name="Standard 4 3 4 6 2" xfId="4414"/>
    <cellStyle name="Standard 4 3 4 6 3" xfId="4415"/>
    <cellStyle name="Standard 4 3 4 7" xfId="4416"/>
    <cellStyle name="Standard 4 3 4 8" xfId="4417"/>
    <cellStyle name="Standard 4 3 5" xfId="4418"/>
    <cellStyle name="Standard 4 3 5 2" xfId="4419"/>
    <cellStyle name="Standard 4 3 5 2 2" xfId="4420"/>
    <cellStyle name="Standard 4 3 5 2 2 2" xfId="4421"/>
    <cellStyle name="Standard 4 3 5 2 2 2 2" xfId="4422"/>
    <cellStyle name="Standard 4 3 5 2 2 3" xfId="4423"/>
    <cellStyle name="Standard 4 3 5 2 3" xfId="4424"/>
    <cellStyle name="Standard 4 3 5 2 3 2" xfId="4425"/>
    <cellStyle name="Standard 4 3 5 2 4" xfId="4426"/>
    <cellStyle name="Standard 4 3 5 3" xfId="4427"/>
    <cellStyle name="Standard 4 3 5 3 2" xfId="4428"/>
    <cellStyle name="Standard 4 3 5 3 2 2" xfId="4429"/>
    <cellStyle name="Standard 4 3 5 3 3" xfId="4430"/>
    <cellStyle name="Standard 4 3 5 4" xfId="4431"/>
    <cellStyle name="Standard 4 3 5 4 2" xfId="4432"/>
    <cellStyle name="Standard 4 3 5 4 3" xfId="4433"/>
    <cellStyle name="Standard 4 3 5 5" xfId="4434"/>
    <cellStyle name="Standard 4 3 5 5 2" xfId="4435"/>
    <cellStyle name="Standard 4 3 5 5 3" xfId="4436"/>
    <cellStyle name="Standard 4 3 5 6" xfId="4437"/>
    <cellStyle name="Standard 4 3 5 6 2" xfId="4438"/>
    <cellStyle name="Standard 4 3 5 6 3" xfId="4439"/>
    <cellStyle name="Standard 4 3 5 7" xfId="4440"/>
    <cellStyle name="Standard 4 3 5 8" xfId="4441"/>
    <cellStyle name="Standard 4 3 6" xfId="4442"/>
    <cellStyle name="Standard 4 3 6 2" xfId="4443"/>
    <cellStyle name="Standard 4 3 6 2 2" xfId="4444"/>
    <cellStyle name="Standard 4 3 6 2 2 2" xfId="4445"/>
    <cellStyle name="Standard 4 3 6 2 2 2 2" xfId="4446"/>
    <cellStyle name="Standard 4 3 6 2 2 3" xfId="4447"/>
    <cellStyle name="Standard 4 3 6 2 3" xfId="4448"/>
    <cellStyle name="Standard 4 3 6 2 3 2" xfId="4449"/>
    <cellStyle name="Standard 4 3 6 2 4" xfId="4450"/>
    <cellStyle name="Standard 4 3 6 3" xfId="4451"/>
    <cellStyle name="Standard 4 3 6 3 2" xfId="4452"/>
    <cellStyle name="Standard 4 3 6 3 2 2" xfId="4453"/>
    <cellStyle name="Standard 4 3 6 3 3" xfId="4454"/>
    <cellStyle name="Standard 4 3 6 4" xfId="4455"/>
    <cellStyle name="Standard 4 3 6 4 2" xfId="4456"/>
    <cellStyle name="Standard 4 3 6 4 3" xfId="4457"/>
    <cellStyle name="Standard 4 3 6 5" xfId="4458"/>
    <cellStyle name="Standard 4 3 6 5 2" xfId="4459"/>
    <cellStyle name="Standard 4 3 6 5 3" xfId="4460"/>
    <cellStyle name="Standard 4 3 6 6" xfId="4461"/>
    <cellStyle name="Standard 4 3 6 6 2" xfId="4462"/>
    <cellStyle name="Standard 4 3 6 6 3" xfId="4463"/>
    <cellStyle name="Standard 4 3 6 7" xfId="4464"/>
    <cellStyle name="Standard 4 3 6 8" xfId="4465"/>
    <cellStyle name="Standard 4 3 7" xfId="4466"/>
    <cellStyle name="Standard 4 3 7 2" xfId="4467"/>
    <cellStyle name="Standard 4 3 7 2 2" xfId="4468"/>
    <cellStyle name="Standard 4 3 7 2 2 2" xfId="4469"/>
    <cellStyle name="Standard 4 3 7 2 3" xfId="4470"/>
    <cellStyle name="Standard 4 3 7 3" xfId="4471"/>
    <cellStyle name="Standard 4 3 7 3 2" xfId="4472"/>
    <cellStyle name="Standard 4 3 7 4" xfId="4473"/>
    <cellStyle name="Standard 4 3 8" xfId="4474"/>
    <cellStyle name="Standard 4 3 8 2" xfId="4475"/>
    <cellStyle name="Standard 4 3 8 2 2" xfId="4476"/>
    <cellStyle name="Standard 4 3 8 3" xfId="4477"/>
    <cellStyle name="Standard 4 3 9" xfId="4478"/>
    <cellStyle name="Standard 4 3 9 2" xfId="4479"/>
    <cellStyle name="Standard 4 3 9 3" xfId="4480"/>
    <cellStyle name="Standard 4 4" xfId="4481"/>
    <cellStyle name="Standard 4 4 10" xfId="4482"/>
    <cellStyle name="Standard 4 4 10 2" xfId="4483"/>
    <cellStyle name="Standard 4 4 10 3" xfId="4484"/>
    <cellStyle name="Standard 4 4 11" xfId="4485"/>
    <cellStyle name="Standard 4 4 11 2" xfId="4486"/>
    <cellStyle name="Standard 4 4 11 3" xfId="4487"/>
    <cellStyle name="Standard 4 4 12" xfId="4488"/>
    <cellStyle name="Standard 4 4 13" xfId="4489"/>
    <cellStyle name="Standard 4 4 2" xfId="4490"/>
    <cellStyle name="Standard 4 4 2 10" xfId="4491"/>
    <cellStyle name="Standard 4 4 2 11" xfId="4492"/>
    <cellStyle name="Standard 4 4 2 2" xfId="4493"/>
    <cellStyle name="Standard 4 4 2 2 2" xfId="4494"/>
    <cellStyle name="Standard 4 4 2 2 2 2" xfId="4495"/>
    <cellStyle name="Standard 4 4 2 2 2 2 2" xfId="4496"/>
    <cellStyle name="Standard 4 4 2 2 2 2 2 2" xfId="4497"/>
    <cellStyle name="Standard 4 4 2 2 2 2 3" xfId="4498"/>
    <cellStyle name="Standard 4 4 2 2 2 3" xfId="4499"/>
    <cellStyle name="Standard 4 4 2 2 2 3 2" xfId="4500"/>
    <cellStyle name="Standard 4 4 2 2 2 4" xfId="4501"/>
    <cellStyle name="Standard 4 4 2 2 3" xfId="4502"/>
    <cellStyle name="Standard 4 4 2 2 3 2" xfId="4503"/>
    <cellStyle name="Standard 4 4 2 2 3 2 2" xfId="4504"/>
    <cellStyle name="Standard 4 4 2 2 3 3" xfId="4505"/>
    <cellStyle name="Standard 4 4 2 2 4" xfId="4506"/>
    <cellStyle name="Standard 4 4 2 2 4 2" xfId="4507"/>
    <cellStyle name="Standard 4 4 2 2 4 3" xfId="4508"/>
    <cellStyle name="Standard 4 4 2 2 5" xfId="4509"/>
    <cellStyle name="Standard 4 4 2 2 5 2" xfId="4510"/>
    <cellStyle name="Standard 4 4 2 2 5 3" xfId="4511"/>
    <cellStyle name="Standard 4 4 2 2 6" xfId="4512"/>
    <cellStyle name="Standard 4 4 2 2 6 2" xfId="4513"/>
    <cellStyle name="Standard 4 4 2 2 6 3" xfId="4514"/>
    <cellStyle name="Standard 4 4 2 2 7" xfId="4515"/>
    <cellStyle name="Standard 4 4 2 2 8" xfId="4516"/>
    <cellStyle name="Standard 4 4 2 3" xfId="4517"/>
    <cellStyle name="Standard 4 4 2 3 2" xfId="4518"/>
    <cellStyle name="Standard 4 4 2 3 2 2" xfId="4519"/>
    <cellStyle name="Standard 4 4 2 3 2 2 2" xfId="4520"/>
    <cellStyle name="Standard 4 4 2 3 2 2 2 2" xfId="4521"/>
    <cellStyle name="Standard 4 4 2 3 2 2 3" xfId="4522"/>
    <cellStyle name="Standard 4 4 2 3 2 3" xfId="4523"/>
    <cellStyle name="Standard 4 4 2 3 2 3 2" xfId="4524"/>
    <cellStyle name="Standard 4 4 2 3 2 4" xfId="4525"/>
    <cellStyle name="Standard 4 4 2 3 3" xfId="4526"/>
    <cellStyle name="Standard 4 4 2 3 3 2" xfId="4527"/>
    <cellStyle name="Standard 4 4 2 3 3 2 2" xfId="4528"/>
    <cellStyle name="Standard 4 4 2 3 3 3" xfId="4529"/>
    <cellStyle name="Standard 4 4 2 3 4" xfId="4530"/>
    <cellStyle name="Standard 4 4 2 3 4 2" xfId="4531"/>
    <cellStyle name="Standard 4 4 2 3 4 3" xfId="4532"/>
    <cellStyle name="Standard 4 4 2 3 5" xfId="4533"/>
    <cellStyle name="Standard 4 4 2 3 5 2" xfId="4534"/>
    <cellStyle name="Standard 4 4 2 3 5 3" xfId="4535"/>
    <cellStyle name="Standard 4 4 2 3 6" xfId="4536"/>
    <cellStyle name="Standard 4 4 2 3 6 2" xfId="4537"/>
    <cellStyle name="Standard 4 4 2 3 6 3" xfId="4538"/>
    <cellStyle name="Standard 4 4 2 3 7" xfId="4539"/>
    <cellStyle name="Standard 4 4 2 3 8" xfId="4540"/>
    <cellStyle name="Standard 4 4 2 4" xfId="4541"/>
    <cellStyle name="Standard 4 4 2 4 2" xfId="4542"/>
    <cellStyle name="Standard 4 4 2 4 2 2" xfId="4543"/>
    <cellStyle name="Standard 4 4 2 4 2 2 2" xfId="4544"/>
    <cellStyle name="Standard 4 4 2 4 2 2 2 2" xfId="4545"/>
    <cellStyle name="Standard 4 4 2 4 2 2 3" xfId="4546"/>
    <cellStyle name="Standard 4 4 2 4 2 3" xfId="4547"/>
    <cellStyle name="Standard 4 4 2 4 2 3 2" xfId="4548"/>
    <cellStyle name="Standard 4 4 2 4 2 4" xfId="4549"/>
    <cellStyle name="Standard 4 4 2 4 3" xfId="4550"/>
    <cellStyle name="Standard 4 4 2 4 3 2" xfId="4551"/>
    <cellStyle name="Standard 4 4 2 4 3 2 2" xfId="4552"/>
    <cellStyle name="Standard 4 4 2 4 3 3" xfId="4553"/>
    <cellStyle name="Standard 4 4 2 4 4" xfId="4554"/>
    <cellStyle name="Standard 4 4 2 4 4 2" xfId="4555"/>
    <cellStyle name="Standard 4 4 2 4 4 3" xfId="4556"/>
    <cellStyle name="Standard 4 4 2 4 5" xfId="4557"/>
    <cellStyle name="Standard 4 4 2 4 5 2" xfId="4558"/>
    <cellStyle name="Standard 4 4 2 4 5 3" xfId="4559"/>
    <cellStyle name="Standard 4 4 2 4 6" xfId="4560"/>
    <cellStyle name="Standard 4 4 2 4 6 2" xfId="4561"/>
    <cellStyle name="Standard 4 4 2 4 6 3" xfId="4562"/>
    <cellStyle name="Standard 4 4 2 4 7" xfId="4563"/>
    <cellStyle name="Standard 4 4 2 4 8" xfId="4564"/>
    <cellStyle name="Standard 4 4 2 5" xfId="4565"/>
    <cellStyle name="Standard 4 4 2 5 2" xfId="4566"/>
    <cellStyle name="Standard 4 4 2 5 2 2" xfId="4567"/>
    <cellStyle name="Standard 4 4 2 5 2 2 2" xfId="4568"/>
    <cellStyle name="Standard 4 4 2 5 2 3" xfId="4569"/>
    <cellStyle name="Standard 4 4 2 5 3" xfId="4570"/>
    <cellStyle name="Standard 4 4 2 5 3 2" xfId="4571"/>
    <cellStyle name="Standard 4 4 2 5 4" xfId="4572"/>
    <cellStyle name="Standard 4 4 2 6" xfId="4573"/>
    <cellStyle name="Standard 4 4 2 6 2" xfId="4574"/>
    <cellStyle name="Standard 4 4 2 6 2 2" xfId="4575"/>
    <cellStyle name="Standard 4 4 2 6 3" xfId="4576"/>
    <cellStyle name="Standard 4 4 2 7" xfId="4577"/>
    <cellStyle name="Standard 4 4 2 7 2" xfId="4578"/>
    <cellStyle name="Standard 4 4 2 7 3" xfId="4579"/>
    <cellStyle name="Standard 4 4 2 8" xfId="4580"/>
    <cellStyle name="Standard 4 4 2 8 2" xfId="4581"/>
    <cellStyle name="Standard 4 4 2 8 3" xfId="4582"/>
    <cellStyle name="Standard 4 4 2 9" xfId="4583"/>
    <cellStyle name="Standard 4 4 2 9 2" xfId="4584"/>
    <cellStyle name="Standard 4 4 2 9 3" xfId="4585"/>
    <cellStyle name="Standard 4 4 3" xfId="4586"/>
    <cellStyle name="Standard 4 4 3 10" xfId="4587"/>
    <cellStyle name="Standard 4 4 3 11" xfId="4588"/>
    <cellStyle name="Standard 4 4 3 2" xfId="4589"/>
    <cellStyle name="Standard 4 4 3 2 2" xfId="4590"/>
    <cellStyle name="Standard 4 4 3 2 2 2" xfId="4591"/>
    <cellStyle name="Standard 4 4 3 2 2 2 2" xfId="4592"/>
    <cellStyle name="Standard 4 4 3 2 2 2 2 2" xfId="4593"/>
    <cellStyle name="Standard 4 4 3 2 2 2 3" xfId="4594"/>
    <cellStyle name="Standard 4 4 3 2 2 3" xfId="4595"/>
    <cellStyle name="Standard 4 4 3 2 2 3 2" xfId="4596"/>
    <cellStyle name="Standard 4 4 3 2 2 4" xfId="4597"/>
    <cellStyle name="Standard 4 4 3 2 3" xfId="4598"/>
    <cellStyle name="Standard 4 4 3 2 3 2" xfId="4599"/>
    <cellStyle name="Standard 4 4 3 2 3 2 2" xfId="4600"/>
    <cellStyle name="Standard 4 4 3 2 3 3" xfId="4601"/>
    <cellStyle name="Standard 4 4 3 2 4" xfId="4602"/>
    <cellStyle name="Standard 4 4 3 2 4 2" xfId="4603"/>
    <cellStyle name="Standard 4 4 3 2 4 3" xfId="4604"/>
    <cellStyle name="Standard 4 4 3 2 5" xfId="4605"/>
    <cellStyle name="Standard 4 4 3 2 5 2" xfId="4606"/>
    <cellStyle name="Standard 4 4 3 2 5 3" xfId="4607"/>
    <cellStyle name="Standard 4 4 3 2 6" xfId="4608"/>
    <cellStyle name="Standard 4 4 3 2 6 2" xfId="4609"/>
    <cellStyle name="Standard 4 4 3 2 6 3" xfId="4610"/>
    <cellStyle name="Standard 4 4 3 2 7" xfId="4611"/>
    <cellStyle name="Standard 4 4 3 2 8" xfId="4612"/>
    <cellStyle name="Standard 4 4 3 3" xfId="4613"/>
    <cellStyle name="Standard 4 4 3 3 2" xfId="4614"/>
    <cellStyle name="Standard 4 4 3 3 2 2" xfId="4615"/>
    <cellStyle name="Standard 4 4 3 3 2 2 2" xfId="4616"/>
    <cellStyle name="Standard 4 4 3 3 2 2 2 2" xfId="4617"/>
    <cellStyle name="Standard 4 4 3 3 2 2 3" xfId="4618"/>
    <cellStyle name="Standard 4 4 3 3 2 3" xfId="4619"/>
    <cellStyle name="Standard 4 4 3 3 2 3 2" xfId="4620"/>
    <cellStyle name="Standard 4 4 3 3 2 4" xfId="4621"/>
    <cellStyle name="Standard 4 4 3 3 3" xfId="4622"/>
    <cellStyle name="Standard 4 4 3 3 3 2" xfId="4623"/>
    <cellStyle name="Standard 4 4 3 3 3 2 2" xfId="4624"/>
    <cellStyle name="Standard 4 4 3 3 3 3" xfId="4625"/>
    <cellStyle name="Standard 4 4 3 3 4" xfId="4626"/>
    <cellStyle name="Standard 4 4 3 3 4 2" xfId="4627"/>
    <cellStyle name="Standard 4 4 3 3 4 3" xfId="4628"/>
    <cellStyle name="Standard 4 4 3 3 5" xfId="4629"/>
    <cellStyle name="Standard 4 4 3 3 5 2" xfId="4630"/>
    <cellStyle name="Standard 4 4 3 3 5 3" xfId="4631"/>
    <cellStyle name="Standard 4 4 3 3 6" xfId="4632"/>
    <cellStyle name="Standard 4 4 3 3 6 2" xfId="4633"/>
    <cellStyle name="Standard 4 4 3 3 6 3" xfId="4634"/>
    <cellStyle name="Standard 4 4 3 3 7" xfId="4635"/>
    <cellStyle name="Standard 4 4 3 3 8" xfId="4636"/>
    <cellStyle name="Standard 4 4 3 4" xfId="4637"/>
    <cellStyle name="Standard 4 4 3 4 2" xfId="4638"/>
    <cellStyle name="Standard 4 4 3 4 2 2" xfId="4639"/>
    <cellStyle name="Standard 4 4 3 4 2 2 2" xfId="4640"/>
    <cellStyle name="Standard 4 4 3 4 2 2 2 2" xfId="4641"/>
    <cellStyle name="Standard 4 4 3 4 2 2 3" xfId="4642"/>
    <cellStyle name="Standard 4 4 3 4 2 3" xfId="4643"/>
    <cellStyle name="Standard 4 4 3 4 2 3 2" xfId="4644"/>
    <cellStyle name="Standard 4 4 3 4 2 4" xfId="4645"/>
    <cellStyle name="Standard 4 4 3 4 3" xfId="4646"/>
    <cellStyle name="Standard 4 4 3 4 3 2" xfId="4647"/>
    <cellStyle name="Standard 4 4 3 4 3 2 2" xfId="4648"/>
    <cellStyle name="Standard 4 4 3 4 3 3" xfId="4649"/>
    <cellStyle name="Standard 4 4 3 4 4" xfId="4650"/>
    <cellStyle name="Standard 4 4 3 4 4 2" xfId="4651"/>
    <cellStyle name="Standard 4 4 3 4 4 3" xfId="4652"/>
    <cellStyle name="Standard 4 4 3 4 5" xfId="4653"/>
    <cellStyle name="Standard 4 4 3 4 5 2" xfId="4654"/>
    <cellStyle name="Standard 4 4 3 4 5 3" xfId="4655"/>
    <cellStyle name="Standard 4 4 3 4 6" xfId="4656"/>
    <cellStyle name="Standard 4 4 3 4 6 2" xfId="4657"/>
    <cellStyle name="Standard 4 4 3 4 6 3" xfId="4658"/>
    <cellStyle name="Standard 4 4 3 4 7" xfId="4659"/>
    <cellStyle name="Standard 4 4 3 4 8" xfId="4660"/>
    <cellStyle name="Standard 4 4 3 5" xfId="4661"/>
    <cellStyle name="Standard 4 4 3 5 2" xfId="4662"/>
    <cellStyle name="Standard 4 4 3 5 2 2" xfId="4663"/>
    <cellStyle name="Standard 4 4 3 5 2 2 2" xfId="4664"/>
    <cellStyle name="Standard 4 4 3 5 2 3" xfId="4665"/>
    <cellStyle name="Standard 4 4 3 5 3" xfId="4666"/>
    <cellStyle name="Standard 4 4 3 5 3 2" xfId="4667"/>
    <cellStyle name="Standard 4 4 3 5 4" xfId="4668"/>
    <cellStyle name="Standard 4 4 3 6" xfId="4669"/>
    <cellStyle name="Standard 4 4 3 6 2" xfId="4670"/>
    <cellStyle name="Standard 4 4 3 6 2 2" xfId="4671"/>
    <cellStyle name="Standard 4 4 3 6 3" xfId="4672"/>
    <cellStyle name="Standard 4 4 3 7" xfId="4673"/>
    <cellStyle name="Standard 4 4 3 7 2" xfId="4674"/>
    <cellStyle name="Standard 4 4 3 7 3" xfId="4675"/>
    <cellStyle name="Standard 4 4 3 8" xfId="4676"/>
    <cellStyle name="Standard 4 4 3 8 2" xfId="4677"/>
    <cellStyle name="Standard 4 4 3 8 3" xfId="4678"/>
    <cellStyle name="Standard 4 4 3 9" xfId="4679"/>
    <cellStyle name="Standard 4 4 3 9 2" xfId="4680"/>
    <cellStyle name="Standard 4 4 3 9 3" xfId="4681"/>
    <cellStyle name="Standard 4 4 4" xfId="4682"/>
    <cellStyle name="Standard 4 4 4 2" xfId="4683"/>
    <cellStyle name="Standard 4 4 4 2 2" xfId="4684"/>
    <cellStyle name="Standard 4 4 4 2 2 2" xfId="4685"/>
    <cellStyle name="Standard 4 4 4 2 2 2 2" xfId="4686"/>
    <cellStyle name="Standard 4 4 4 2 2 3" xfId="4687"/>
    <cellStyle name="Standard 4 4 4 2 3" xfId="4688"/>
    <cellStyle name="Standard 4 4 4 2 3 2" xfId="4689"/>
    <cellStyle name="Standard 4 4 4 2 4" xfId="4690"/>
    <cellStyle name="Standard 4 4 4 3" xfId="4691"/>
    <cellStyle name="Standard 4 4 4 3 2" xfId="4692"/>
    <cellStyle name="Standard 4 4 4 3 2 2" xfId="4693"/>
    <cellStyle name="Standard 4 4 4 3 3" xfId="4694"/>
    <cellStyle name="Standard 4 4 4 4" xfId="4695"/>
    <cellStyle name="Standard 4 4 4 4 2" xfId="4696"/>
    <cellStyle name="Standard 4 4 4 4 3" xfId="4697"/>
    <cellStyle name="Standard 4 4 4 5" xfId="4698"/>
    <cellStyle name="Standard 4 4 4 5 2" xfId="4699"/>
    <cellStyle name="Standard 4 4 4 5 3" xfId="4700"/>
    <cellStyle name="Standard 4 4 4 6" xfId="4701"/>
    <cellStyle name="Standard 4 4 4 6 2" xfId="4702"/>
    <cellStyle name="Standard 4 4 4 6 3" xfId="4703"/>
    <cellStyle name="Standard 4 4 4 7" xfId="4704"/>
    <cellStyle name="Standard 4 4 4 8" xfId="4705"/>
    <cellStyle name="Standard 4 4 5" xfId="4706"/>
    <cellStyle name="Standard 4 4 5 2" xfId="4707"/>
    <cellStyle name="Standard 4 4 5 2 2" xfId="4708"/>
    <cellStyle name="Standard 4 4 5 2 2 2" xfId="4709"/>
    <cellStyle name="Standard 4 4 5 2 2 2 2" xfId="4710"/>
    <cellStyle name="Standard 4 4 5 2 2 3" xfId="4711"/>
    <cellStyle name="Standard 4 4 5 2 3" xfId="4712"/>
    <cellStyle name="Standard 4 4 5 2 3 2" xfId="4713"/>
    <cellStyle name="Standard 4 4 5 2 4" xfId="4714"/>
    <cellStyle name="Standard 4 4 5 3" xfId="4715"/>
    <cellStyle name="Standard 4 4 5 3 2" xfId="4716"/>
    <cellStyle name="Standard 4 4 5 3 2 2" xfId="4717"/>
    <cellStyle name="Standard 4 4 5 3 3" xfId="4718"/>
    <cellStyle name="Standard 4 4 5 4" xfId="4719"/>
    <cellStyle name="Standard 4 4 5 4 2" xfId="4720"/>
    <cellStyle name="Standard 4 4 5 4 3" xfId="4721"/>
    <cellStyle name="Standard 4 4 5 5" xfId="4722"/>
    <cellStyle name="Standard 4 4 5 5 2" xfId="4723"/>
    <cellStyle name="Standard 4 4 5 5 3" xfId="4724"/>
    <cellStyle name="Standard 4 4 5 6" xfId="4725"/>
    <cellStyle name="Standard 4 4 5 6 2" xfId="4726"/>
    <cellStyle name="Standard 4 4 5 6 3" xfId="4727"/>
    <cellStyle name="Standard 4 4 5 7" xfId="4728"/>
    <cellStyle name="Standard 4 4 5 8" xfId="4729"/>
    <cellStyle name="Standard 4 4 6" xfId="4730"/>
    <cellStyle name="Standard 4 4 6 2" xfId="4731"/>
    <cellStyle name="Standard 4 4 6 2 2" xfId="4732"/>
    <cellStyle name="Standard 4 4 6 2 2 2" xfId="4733"/>
    <cellStyle name="Standard 4 4 6 2 2 2 2" xfId="4734"/>
    <cellStyle name="Standard 4 4 6 2 2 3" xfId="4735"/>
    <cellStyle name="Standard 4 4 6 2 3" xfId="4736"/>
    <cellStyle name="Standard 4 4 6 2 3 2" xfId="4737"/>
    <cellStyle name="Standard 4 4 6 2 4" xfId="4738"/>
    <cellStyle name="Standard 4 4 6 3" xfId="4739"/>
    <cellStyle name="Standard 4 4 6 3 2" xfId="4740"/>
    <cellStyle name="Standard 4 4 6 3 2 2" xfId="4741"/>
    <cellStyle name="Standard 4 4 6 3 3" xfId="4742"/>
    <cellStyle name="Standard 4 4 6 4" xfId="4743"/>
    <cellStyle name="Standard 4 4 6 4 2" xfId="4744"/>
    <cellStyle name="Standard 4 4 6 4 3" xfId="4745"/>
    <cellStyle name="Standard 4 4 6 5" xfId="4746"/>
    <cellStyle name="Standard 4 4 6 5 2" xfId="4747"/>
    <cellStyle name="Standard 4 4 6 5 3" xfId="4748"/>
    <cellStyle name="Standard 4 4 6 6" xfId="4749"/>
    <cellStyle name="Standard 4 4 6 6 2" xfId="4750"/>
    <cellStyle name="Standard 4 4 6 6 3" xfId="4751"/>
    <cellStyle name="Standard 4 4 6 7" xfId="4752"/>
    <cellStyle name="Standard 4 4 6 8" xfId="4753"/>
    <cellStyle name="Standard 4 4 7" xfId="4754"/>
    <cellStyle name="Standard 4 4 7 2" xfId="4755"/>
    <cellStyle name="Standard 4 4 7 2 2" xfId="4756"/>
    <cellStyle name="Standard 4 4 7 2 2 2" xfId="4757"/>
    <cellStyle name="Standard 4 4 7 2 3" xfId="4758"/>
    <cellStyle name="Standard 4 4 7 3" xfId="4759"/>
    <cellStyle name="Standard 4 4 7 3 2" xfId="4760"/>
    <cellStyle name="Standard 4 4 7 4" xfId="4761"/>
    <cellStyle name="Standard 4 4 8" xfId="4762"/>
    <cellStyle name="Standard 4 4 8 2" xfId="4763"/>
    <cellStyle name="Standard 4 4 8 2 2" xfId="4764"/>
    <cellStyle name="Standard 4 4 8 3" xfId="4765"/>
    <cellStyle name="Standard 4 4 9" xfId="4766"/>
    <cellStyle name="Standard 4 4 9 2" xfId="4767"/>
    <cellStyle name="Standard 4 4 9 3" xfId="4768"/>
    <cellStyle name="Standard 4 5" xfId="4769"/>
    <cellStyle name="Standard 4 5 10" xfId="4770"/>
    <cellStyle name="Standard 4 5 10 2" xfId="4771"/>
    <cellStyle name="Standard 4 5 10 3" xfId="4772"/>
    <cellStyle name="Standard 4 5 11" xfId="4773"/>
    <cellStyle name="Standard 4 5 11 2" xfId="4774"/>
    <cellStyle name="Standard 4 5 11 3" xfId="4775"/>
    <cellStyle name="Standard 4 5 12" xfId="4776"/>
    <cellStyle name="Standard 4 5 13" xfId="4777"/>
    <cellStyle name="Standard 4 5 2" xfId="4778"/>
    <cellStyle name="Standard 4 5 2 10" xfId="4779"/>
    <cellStyle name="Standard 4 5 2 11" xfId="4780"/>
    <cellStyle name="Standard 4 5 2 2" xfId="4781"/>
    <cellStyle name="Standard 4 5 2 2 2" xfId="4782"/>
    <cellStyle name="Standard 4 5 2 2 2 2" xfId="4783"/>
    <cellStyle name="Standard 4 5 2 2 2 2 2" xfId="4784"/>
    <cellStyle name="Standard 4 5 2 2 2 2 2 2" xfId="4785"/>
    <cellStyle name="Standard 4 5 2 2 2 2 3" xfId="4786"/>
    <cellStyle name="Standard 4 5 2 2 2 3" xfId="4787"/>
    <cellStyle name="Standard 4 5 2 2 2 3 2" xfId="4788"/>
    <cellStyle name="Standard 4 5 2 2 2 4" xfId="4789"/>
    <cellStyle name="Standard 4 5 2 2 3" xfId="4790"/>
    <cellStyle name="Standard 4 5 2 2 3 2" xfId="4791"/>
    <cellStyle name="Standard 4 5 2 2 3 2 2" xfId="4792"/>
    <cellStyle name="Standard 4 5 2 2 3 3" xfId="4793"/>
    <cellStyle name="Standard 4 5 2 2 4" xfId="4794"/>
    <cellStyle name="Standard 4 5 2 2 4 2" xfId="4795"/>
    <cellStyle name="Standard 4 5 2 2 4 3" xfId="4796"/>
    <cellStyle name="Standard 4 5 2 2 5" xfId="4797"/>
    <cellStyle name="Standard 4 5 2 2 5 2" xfId="4798"/>
    <cellStyle name="Standard 4 5 2 2 5 3" xfId="4799"/>
    <cellStyle name="Standard 4 5 2 2 6" xfId="4800"/>
    <cellStyle name="Standard 4 5 2 2 6 2" xfId="4801"/>
    <cellStyle name="Standard 4 5 2 2 6 3" xfId="4802"/>
    <cellStyle name="Standard 4 5 2 2 7" xfId="4803"/>
    <cellStyle name="Standard 4 5 2 2 8" xfId="4804"/>
    <cellStyle name="Standard 4 5 2 3" xfId="4805"/>
    <cellStyle name="Standard 4 5 2 3 2" xfId="4806"/>
    <cellStyle name="Standard 4 5 2 3 2 2" xfId="4807"/>
    <cellStyle name="Standard 4 5 2 3 2 2 2" xfId="4808"/>
    <cellStyle name="Standard 4 5 2 3 2 2 2 2" xfId="4809"/>
    <cellStyle name="Standard 4 5 2 3 2 2 3" xfId="4810"/>
    <cellStyle name="Standard 4 5 2 3 2 3" xfId="4811"/>
    <cellStyle name="Standard 4 5 2 3 2 3 2" xfId="4812"/>
    <cellStyle name="Standard 4 5 2 3 2 4" xfId="4813"/>
    <cellStyle name="Standard 4 5 2 3 3" xfId="4814"/>
    <cellStyle name="Standard 4 5 2 3 3 2" xfId="4815"/>
    <cellStyle name="Standard 4 5 2 3 3 2 2" xfId="4816"/>
    <cellStyle name="Standard 4 5 2 3 3 3" xfId="4817"/>
    <cellStyle name="Standard 4 5 2 3 4" xfId="4818"/>
    <cellStyle name="Standard 4 5 2 3 4 2" xfId="4819"/>
    <cellStyle name="Standard 4 5 2 3 4 3" xfId="4820"/>
    <cellStyle name="Standard 4 5 2 3 5" xfId="4821"/>
    <cellStyle name="Standard 4 5 2 3 5 2" xfId="4822"/>
    <cellStyle name="Standard 4 5 2 3 5 3" xfId="4823"/>
    <cellStyle name="Standard 4 5 2 3 6" xfId="4824"/>
    <cellStyle name="Standard 4 5 2 3 6 2" xfId="4825"/>
    <cellStyle name="Standard 4 5 2 3 6 3" xfId="4826"/>
    <cellStyle name="Standard 4 5 2 3 7" xfId="4827"/>
    <cellStyle name="Standard 4 5 2 3 8" xfId="4828"/>
    <cellStyle name="Standard 4 5 2 4" xfId="4829"/>
    <cellStyle name="Standard 4 5 2 4 2" xfId="4830"/>
    <cellStyle name="Standard 4 5 2 4 2 2" xfId="4831"/>
    <cellStyle name="Standard 4 5 2 4 2 2 2" xfId="4832"/>
    <cellStyle name="Standard 4 5 2 4 2 2 2 2" xfId="4833"/>
    <cellStyle name="Standard 4 5 2 4 2 2 3" xfId="4834"/>
    <cellStyle name="Standard 4 5 2 4 2 3" xfId="4835"/>
    <cellStyle name="Standard 4 5 2 4 2 3 2" xfId="4836"/>
    <cellStyle name="Standard 4 5 2 4 2 4" xfId="4837"/>
    <cellStyle name="Standard 4 5 2 4 3" xfId="4838"/>
    <cellStyle name="Standard 4 5 2 4 3 2" xfId="4839"/>
    <cellStyle name="Standard 4 5 2 4 3 2 2" xfId="4840"/>
    <cellStyle name="Standard 4 5 2 4 3 3" xfId="4841"/>
    <cellStyle name="Standard 4 5 2 4 4" xfId="4842"/>
    <cellStyle name="Standard 4 5 2 4 4 2" xfId="4843"/>
    <cellStyle name="Standard 4 5 2 4 4 3" xfId="4844"/>
    <cellStyle name="Standard 4 5 2 4 5" xfId="4845"/>
    <cellStyle name="Standard 4 5 2 4 5 2" xfId="4846"/>
    <cellStyle name="Standard 4 5 2 4 5 3" xfId="4847"/>
    <cellStyle name="Standard 4 5 2 4 6" xfId="4848"/>
    <cellStyle name="Standard 4 5 2 4 6 2" xfId="4849"/>
    <cellStyle name="Standard 4 5 2 4 6 3" xfId="4850"/>
    <cellStyle name="Standard 4 5 2 4 7" xfId="4851"/>
    <cellStyle name="Standard 4 5 2 4 8" xfId="4852"/>
    <cellStyle name="Standard 4 5 2 5" xfId="4853"/>
    <cellStyle name="Standard 4 5 2 5 2" xfId="4854"/>
    <cellStyle name="Standard 4 5 2 5 2 2" xfId="4855"/>
    <cellStyle name="Standard 4 5 2 5 2 2 2" xfId="4856"/>
    <cellStyle name="Standard 4 5 2 5 2 3" xfId="4857"/>
    <cellStyle name="Standard 4 5 2 5 3" xfId="4858"/>
    <cellStyle name="Standard 4 5 2 5 3 2" xfId="4859"/>
    <cellStyle name="Standard 4 5 2 5 4" xfId="4860"/>
    <cellStyle name="Standard 4 5 2 6" xfId="4861"/>
    <cellStyle name="Standard 4 5 2 6 2" xfId="4862"/>
    <cellStyle name="Standard 4 5 2 6 2 2" xfId="4863"/>
    <cellStyle name="Standard 4 5 2 6 3" xfId="4864"/>
    <cellStyle name="Standard 4 5 2 7" xfId="4865"/>
    <cellStyle name="Standard 4 5 2 7 2" xfId="4866"/>
    <cellStyle name="Standard 4 5 2 7 3" xfId="4867"/>
    <cellStyle name="Standard 4 5 2 8" xfId="4868"/>
    <cellStyle name="Standard 4 5 2 8 2" xfId="4869"/>
    <cellStyle name="Standard 4 5 2 8 3" xfId="4870"/>
    <cellStyle name="Standard 4 5 2 9" xfId="4871"/>
    <cellStyle name="Standard 4 5 2 9 2" xfId="4872"/>
    <cellStyle name="Standard 4 5 2 9 3" xfId="4873"/>
    <cellStyle name="Standard 4 5 3" xfId="4874"/>
    <cellStyle name="Standard 4 5 3 10" xfId="4875"/>
    <cellStyle name="Standard 4 5 3 11" xfId="4876"/>
    <cellStyle name="Standard 4 5 3 2" xfId="4877"/>
    <cellStyle name="Standard 4 5 3 2 2" xfId="4878"/>
    <cellStyle name="Standard 4 5 3 2 2 2" xfId="4879"/>
    <cellStyle name="Standard 4 5 3 2 2 2 2" xfId="4880"/>
    <cellStyle name="Standard 4 5 3 2 2 2 2 2" xfId="4881"/>
    <cellStyle name="Standard 4 5 3 2 2 2 3" xfId="4882"/>
    <cellStyle name="Standard 4 5 3 2 2 3" xfId="4883"/>
    <cellStyle name="Standard 4 5 3 2 2 3 2" xfId="4884"/>
    <cellStyle name="Standard 4 5 3 2 2 4" xfId="4885"/>
    <cellStyle name="Standard 4 5 3 2 3" xfId="4886"/>
    <cellStyle name="Standard 4 5 3 2 3 2" xfId="4887"/>
    <cellStyle name="Standard 4 5 3 2 3 2 2" xfId="4888"/>
    <cellStyle name="Standard 4 5 3 2 3 3" xfId="4889"/>
    <cellStyle name="Standard 4 5 3 2 4" xfId="4890"/>
    <cellStyle name="Standard 4 5 3 2 4 2" xfId="4891"/>
    <cellStyle name="Standard 4 5 3 2 4 3" xfId="4892"/>
    <cellStyle name="Standard 4 5 3 2 5" xfId="4893"/>
    <cellStyle name="Standard 4 5 3 2 5 2" xfId="4894"/>
    <cellStyle name="Standard 4 5 3 2 5 3" xfId="4895"/>
    <cellStyle name="Standard 4 5 3 2 6" xfId="4896"/>
    <cellStyle name="Standard 4 5 3 2 6 2" xfId="4897"/>
    <cellStyle name="Standard 4 5 3 2 6 3" xfId="4898"/>
    <cellStyle name="Standard 4 5 3 2 7" xfId="4899"/>
    <cellStyle name="Standard 4 5 3 2 8" xfId="4900"/>
    <cellStyle name="Standard 4 5 3 3" xfId="4901"/>
    <cellStyle name="Standard 4 5 3 3 2" xfId="4902"/>
    <cellStyle name="Standard 4 5 3 3 2 2" xfId="4903"/>
    <cellStyle name="Standard 4 5 3 3 2 2 2" xfId="4904"/>
    <cellStyle name="Standard 4 5 3 3 2 2 2 2" xfId="4905"/>
    <cellStyle name="Standard 4 5 3 3 2 2 3" xfId="4906"/>
    <cellStyle name="Standard 4 5 3 3 2 3" xfId="4907"/>
    <cellStyle name="Standard 4 5 3 3 2 3 2" xfId="4908"/>
    <cellStyle name="Standard 4 5 3 3 2 4" xfId="4909"/>
    <cellStyle name="Standard 4 5 3 3 3" xfId="4910"/>
    <cellStyle name="Standard 4 5 3 3 3 2" xfId="4911"/>
    <cellStyle name="Standard 4 5 3 3 3 2 2" xfId="4912"/>
    <cellStyle name="Standard 4 5 3 3 3 3" xfId="4913"/>
    <cellStyle name="Standard 4 5 3 3 4" xfId="4914"/>
    <cellStyle name="Standard 4 5 3 3 4 2" xfId="4915"/>
    <cellStyle name="Standard 4 5 3 3 4 3" xfId="4916"/>
    <cellStyle name="Standard 4 5 3 3 5" xfId="4917"/>
    <cellStyle name="Standard 4 5 3 3 5 2" xfId="4918"/>
    <cellStyle name="Standard 4 5 3 3 5 3" xfId="4919"/>
    <cellStyle name="Standard 4 5 3 3 6" xfId="4920"/>
    <cellStyle name="Standard 4 5 3 3 6 2" xfId="4921"/>
    <cellStyle name="Standard 4 5 3 3 6 3" xfId="4922"/>
    <cellStyle name="Standard 4 5 3 3 7" xfId="4923"/>
    <cellStyle name="Standard 4 5 3 3 8" xfId="4924"/>
    <cellStyle name="Standard 4 5 3 4" xfId="4925"/>
    <cellStyle name="Standard 4 5 3 4 2" xfId="4926"/>
    <cellStyle name="Standard 4 5 3 4 2 2" xfId="4927"/>
    <cellStyle name="Standard 4 5 3 4 2 2 2" xfId="4928"/>
    <cellStyle name="Standard 4 5 3 4 2 2 2 2" xfId="4929"/>
    <cellStyle name="Standard 4 5 3 4 2 2 3" xfId="4930"/>
    <cellStyle name="Standard 4 5 3 4 2 3" xfId="4931"/>
    <cellStyle name="Standard 4 5 3 4 2 3 2" xfId="4932"/>
    <cellStyle name="Standard 4 5 3 4 2 4" xfId="4933"/>
    <cellStyle name="Standard 4 5 3 4 3" xfId="4934"/>
    <cellStyle name="Standard 4 5 3 4 3 2" xfId="4935"/>
    <cellStyle name="Standard 4 5 3 4 3 2 2" xfId="4936"/>
    <cellStyle name="Standard 4 5 3 4 3 3" xfId="4937"/>
    <cellStyle name="Standard 4 5 3 4 4" xfId="4938"/>
    <cellStyle name="Standard 4 5 3 4 4 2" xfId="4939"/>
    <cellStyle name="Standard 4 5 3 4 4 3" xfId="4940"/>
    <cellStyle name="Standard 4 5 3 4 5" xfId="4941"/>
    <cellStyle name="Standard 4 5 3 4 5 2" xfId="4942"/>
    <cellStyle name="Standard 4 5 3 4 5 3" xfId="4943"/>
    <cellStyle name="Standard 4 5 3 4 6" xfId="4944"/>
    <cellStyle name="Standard 4 5 3 4 6 2" xfId="4945"/>
    <cellStyle name="Standard 4 5 3 4 6 3" xfId="4946"/>
    <cellStyle name="Standard 4 5 3 4 7" xfId="4947"/>
    <cellStyle name="Standard 4 5 3 4 8" xfId="4948"/>
    <cellStyle name="Standard 4 5 3 5" xfId="4949"/>
    <cellStyle name="Standard 4 5 3 5 2" xfId="4950"/>
    <cellStyle name="Standard 4 5 3 5 2 2" xfId="4951"/>
    <cellStyle name="Standard 4 5 3 5 2 2 2" xfId="4952"/>
    <cellStyle name="Standard 4 5 3 5 2 3" xfId="4953"/>
    <cellStyle name="Standard 4 5 3 5 3" xfId="4954"/>
    <cellStyle name="Standard 4 5 3 5 3 2" xfId="4955"/>
    <cellStyle name="Standard 4 5 3 5 4" xfId="4956"/>
    <cellStyle name="Standard 4 5 3 6" xfId="4957"/>
    <cellStyle name="Standard 4 5 3 6 2" xfId="4958"/>
    <cellStyle name="Standard 4 5 3 6 2 2" xfId="4959"/>
    <cellStyle name="Standard 4 5 3 6 3" xfId="4960"/>
    <cellStyle name="Standard 4 5 3 7" xfId="4961"/>
    <cellStyle name="Standard 4 5 3 7 2" xfId="4962"/>
    <cellStyle name="Standard 4 5 3 7 3" xfId="4963"/>
    <cellStyle name="Standard 4 5 3 8" xfId="4964"/>
    <cellStyle name="Standard 4 5 3 8 2" xfId="4965"/>
    <cellStyle name="Standard 4 5 3 8 3" xfId="4966"/>
    <cellStyle name="Standard 4 5 3 9" xfId="4967"/>
    <cellStyle name="Standard 4 5 3 9 2" xfId="4968"/>
    <cellStyle name="Standard 4 5 3 9 3" xfId="4969"/>
    <cellStyle name="Standard 4 5 4" xfId="4970"/>
    <cellStyle name="Standard 4 5 4 2" xfId="4971"/>
    <cellStyle name="Standard 4 5 4 2 2" xfId="4972"/>
    <cellStyle name="Standard 4 5 4 2 2 2" xfId="4973"/>
    <cellStyle name="Standard 4 5 4 2 2 2 2" xfId="4974"/>
    <cellStyle name="Standard 4 5 4 2 2 3" xfId="4975"/>
    <cellStyle name="Standard 4 5 4 2 3" xfId="4976"/>
    <cellStyle name="Standard 4 5 4 2 3 2" xfId="4977"/>
    <cellStyle name="Standard 4 5 4 2 4" xfId="4978"/>
    <cellStyle name="Standard 4 5 4 3" xfId="4979"/>
    <cellStyle name="Standard 4 5 4 3 2" xfId="4980"/>
    <cellStyle name="Standard 4 5 4 3 2 2" xfId="4981"/>
    <cellStyle name="Standard 4 5 4 3 3" xfId="4982"/>
    <cellStyle name="Standard 4 5 4 4" xfId="4983"/>
    <cellStyle name="Standard 4 5 4 4 2" xfId="4984"/>
    <cellStyle name="Standard 4 5 4 4 3" xfId="4985"/>
    <cellStyle name="Standard 4 5 4 5" xfId="4986"/>
    <cellStyle name="Standard 4 5 4 5 2" xfId="4987"/>
    <cellStyle name="Standard 4 5 4 5 3" xfId="4988"/>
    <cellStyle name="Standard 4 5 4 6" xfId="4989"/>
    <cellStyle name="Standard 4 5 4 6 2" xfId="4990"/>
    <cellStyle name="Standard 4 5 4 6 3" xfId="4991"/>
    <cellStyle name="Standard 4 5 4 7" xfId="4992"/>
    <cellStyle name="Standard 4 5 4 8" xfId="4993"/>
    <cellStyle name="Standard 4 5 5" xfId="4994"/>
    <cellStyle name="Standard 4 5 5 2" xfId="4995"/>
    <cellStyle name="Standard 4 5 5 2 2" xfId="4996"/>
    <cellStyle name="Standard 4 5 5 2 2 2" xfId="4997"/>
    <cellStyle name="Standard 4 5 5 2 2 2 2" xfId="4998"/>
    <cellStyle name="Standard 4 5 5 2 2 3" xfId="4999"/>
    <cellStyle name="Standard 4 5 5 2 3" xfId="5000"/>
    <cellStyle name="Standard 4 5 5 2 3 2" xfId="5001"/>
    <cellStyle name="Standard 4 5 5 2 4" xfId="5002"/>
    <cellStyle name="Standard 4 5 5 3" xfId="5003"/>
    <cellStyle name="Standard 4 5 5 3 2" xfId="5004"/>
    <cellStyle name="Standard 4 5 5 3 2 2" xfId="5005"/>
    <cellStyle name="Standard 4 5 5 3 3" xfId="5006"/>
    <cellStyle name="Standard 4 5 5 4" xfId="5007"/>
    <cellStyle name="Standard 4 5 5 4 2" xfId="5008"/>
    <cellStyle name="Standard 4 5 5 4 3" xfId="5009"/>
    <cellStyle name="Standard 4 5 5 5" xfId="5010"/>
    <cellStyle name="Standard 4 5 5 5 2" xfId="5011"/>
    <cellStyle name="Standard 4 5 5 5 3" xfId="5012"/>
    <cellStyle name="Standard 4 5 5 6" xfId="5013"/>
    <cellStyle name="Standard 4 5 5 6 2" xfId="5014"/>
    <cellStyle name="Standard 4 5 5 6 3" xfId="5015"/>
    <cellStyle name="Standard 4 5 5 7" xfId="5016"/>
    <cellStyle name="Standard 4 5 5 8" xfId="5017"/>
    <cellStyle name="Standard 4 5 6" xfId="5018"/>
    <cellStyle name="Standard 4 5 6 2" xfId="5019"/>
    <cellStyle name="Standard 4 5 6 2 2" xfId="5020"/>
    <cellStyle name="Standard 4 5 6 2 2 2" xfId="5021"/>
    <cellStyle name="Standard 4 5 6 2 2 2 2" xfId="5022"/>
    <cellStyle name="Standard 4 5 6 2 2 3" xfId="5023"/>
    <cellStyle name="Standard 4 5 6 2 3" xfId="5024"/>
    <cellStyle name="Standard 4 5 6 2 3 2" xfId="5025"/>
    <cellStyle name="Standard 4 5 6 2 4" xfId="5026"/>
    <cellStyle name="Standard 4 5 6 3" xfId="5027"/>
    <cellStyle name="Standard 4 5 6 3 2" xfId="5028"/>
    <cellStyle name="Standard 4 5 6 3 2 2" xfId="5029"/>
    <cellStyle name="Standard 4 5 6 3 3" xfId="5030"/>
    <cellStyle name="Standard 4 5 6 4" xfId="5031"/>
    <cellStyle name="Standard 4 5 6 4 2" xfId="5032"/>
    <cellStyle name="Standard 4 5 6 4 3" xfId="5033"/>
    <cellStyle name="Standard 4 5 6 5" xfId="5034"/>
    <cellStyle name="Standard 4 5 6 5 2" xfId="5035"/>
    <cellStyle name="Standard 4 5 6 5 3" xfId="5036"/>
    <cellStyle name="Standard 4 5 6 6" xfId="5037"/>
    <cellStyle name="Standard 4 5 6 6 2" xfId="5038"/>
    <cellStyle name="Standard 4 5 6 6 3" xfId="5039"/>
    <cellStyle name="Standard 4 5 6 7" xfId="5040"/>
    <cellStyle name="Standard 4 5 6 8" xfId="5041"/>
    <cellStyle name="Standard 4 5 7" xfId="5042"/>
    <cellStyle name="Standard 4 5 7 2" xfId="5043"/>
    <cellStyle name="Standard 4 5 7 2 2" xfId="5044"/>
    <cellStyle name="Standard 4 5 7 2 2 2" xfId="5045"/>
    <cellStyle name="Standard 4 5 7 2 3" xfId="5046"/>
    <cellStyle name="Standard 4 5 7 3" xfId="5047"/>
    <cellStyle name="Standard 4 5 7 3 2" xfId="5048"/>
    <cellStyle name="Standard 4 5 7 4" xfId="5049"/>
    <cellStyle name="Standard 4 5 8" xfId="5050"/>
    <cellStyle name="Standard 4 5 8 2" xfId="5051"/>
    <cellStyle name="Standard 4 5 8 2 2" xfId="5052"/>
    <cellStyle name="Standard 4 5 8 3" xfId="5053"/>
    <cellStyle name="Standard 4 5 9" xfId="5054"/>
    <cellStyle name="Standard 4 5 9 2" xfId="5055"/>
    <cellStyle name="Standard 4 5 9 3" xfId="5056"/>
    <cellStyle name="Standard 4 6" xfId="5057"/>
    <cellStyle name="Standard 4 6 10" xfId="5058"/>
    <cellStyle name="Standard 4 6 10 2" xfId="5059"/>
    <cellStyle name="Standard 4 6 10 3" xfId="5060"/>
    <cellStyle name="Standard 4 6 11" xfId="5061"/>
    <cellStyle name="Standard 4 6 12" xfId="5062"/>
    <cellStyle name="Standard 4 6 2" xfId="5063"/>
    <cellStyle name="Standard 4 6 2 10" xfId="5064"/>
    <cellStyle name="Standard 4 6 2 11" xfId="5065"/>
    <cellStyle name="Standard 4 6 2 2" xfId="5066"/>
    <cellStyle name="Standard 4 6 2 2 2" xfId="5067"/>
    <cellStyle name="Standard 4 6 2 2 2 2" xfId="5068"/>
    <cellStyle name="Standard 4 6 2 2 2 2 2" xfId="5069"/>
    <cellStyle name="Standard 4 6 2 2 2 2 2 2" xfId="5070"/>
    <cellStyle name="Standard 4 6 2 2 2 2 3" xfId="5071"/>
    <cellStyle name="Standard 4 6 2 2 2 3" xfId="5072"/>
    <cellStyle name="Standard 4 6 2 2 2 3 2" xfId="5073"/>
    <cellStyle name="Standard 4 6 2 2 2 4" xfId="5074"/>
    <cellStyle name="Standard 4 6 2 2 3" xfId="5075"/>
    <cellStyle name="Standard 4 6 2 2 3 2" xfId="5076"/>
    <cellStyle name="Standard 4 6 2 2 3 2 2" xfId="5077"/>
    <cellStyle name="Standard 4 6 2 2 3 3" xfId="5078"/>
    <cellStyle name="Standard 4 6 2 2 4" xfId="5079"/>
    <cellStyle name="Standard 4 6 2 2 4 2" xfId="5080"/>
    <cellStyle name="Standard 4 6 2 2 4 3" xfId="5081"/>
    <cellStyle name="Standard 4 6 2 2 5" xfId="5082"/>
    <cellStyle name="Standard 4 6 2 2 5 2" xfId="5083"/>
    <cellStyle name="Standard 4 6 2 2 5 3" xfId="5084"/>
    <cellStyle name="Standard 4 6 2 2 6" xfId="5085"/>
    <cellStyle name="Standard 4 6 2 2 6 2" xfId="5086"/>
    <cellStyle name="Standard 4 6 2 2 6 3" xfId="5087"/>
    <cellStyle name="Standard 4 6 2 2 7" xfId="5088"/>
    <cellStyle name="Standard 4 6 2 2 8" xfId="5089"/>
    <cellStyle name="Standard 4 6 2 3" xfId="5090"/>
    <cellStyle name="Standard 4 6 2 3 2" xfId="5091"/>
    <cellStyle name="Standard 4 6 2 3 2 2" xfId="5092"/>
    <cellStyle name="Standard 4 6 2 3 2 2 2" xfId="5093"/>
    <cellStyle name="Standard 4 6 2 3 2 2 2 2" xfId="5094"/>
    <cellStyle name="Standard 4 6 2 3 2 2 3" xfId="5095"/>
    <cellStyle name="Standard 4 6 2 3 2 3" xfId="5096"/>
    <cellStyle name="Standard 4 6 2 3 2 3 2" xfId="5097"/>
    <cellStyle name="Standard 4 6 2 3 2 4" xfId="5098"/>
    <cellStyle name="Standard 4 6 2 3 3" xfId="5099"/>
    <cellStyle name="Standard 4 6 2 3 3 2" xfId="5100"/>
    <cellStyle name="Standard 4 6 2 3 3 2 2" xfId="5101"/>
    <cellStyle name="Standard 4 6 2 3 3 3" xfId="5102"/>
    <cellStyle name="Standard 4 6 2 3 4" xfId="5103"/>
    <cellStyle name="Standard 4 6 2 3 4 2" xfId="5104"/>
    <cellStyle name="Standard 4 6 2 3 4 3" xfId="5105"/>
    <cellStyle name="Standard 4 6 2 3 5" xfId="5106"/>
    <cellStyle name="Standard 4 6 2 3 5 2" xfId="5107"/>
    <cellStyle name="Standard 4 6 2 3 5 3" xfId="5108"/>
    <cellStyle name="Standard 4 6 2 3 6" xfId="5109"/>
    <cellStyle name="Standard 4 6 2 3 6 2" xfId="5110"/>
    <cellStyle name="Standard 4 6 2 3 6 3" xfId="5111"/>
    <cellStyle name="Standard 4 6 2 3 7" xfId="5112"/>
    <cellStyle name="Standard 4 6 2 3 8" xfId="5113"/>
    <cellStyle name="Standard 4 6 2 4" xfId="5114"/>
    <cellStyle name="Standard 4 6 2 4 2" xfId="5115"/>
    <cellStyle name="Standard 4 6 2 4 2 2" xfId="5116"/>
    <cellStyle name="Standard 4 6 2 4 2 2 2" xfId="5117"/>
    <cellStyle name="Standard 4 6 2 4 2 2 2 2" xfId="5118"/>
    <cellStyle name="Standard 4 6 2 4 2 2 3" xfId="5119"/>
    <cellStyle name="Standard 4 6 2 4 2 3" xfId="5120"/>
    <cellStyle name="Standard 4 6 2 4 2 3 2" xfId="5121"/>
    <cellStyle name="Standard 4 6 2 4 2 4" xfId="5122"/>
    <cellStyle name="Standard 4 6 2 4 3" xfId="5123"/>
    <cellStyle name="Standard 4 6 2 4 3 2" xfId="5124"/>
    <cellStyle name="Standard 4 6 2 4 3 2 2" xfId="5125"/>
    <cellStyle name="Standard 4 6 2 4 3 3" xfId="5126"/>
    <cellStyle name="Standard 4 6 2 4 4" xfId="5127"/>
    <cellStyle name="Standard 4 6 2 4 4 2" xfId="5128"/>
    <cellStyle name="Standard 4 6 2 4 4 3" xfId="5129"/>
    <cellStyle name="Standard 4 6 2 4 5" xfId="5130"/>
    <cellStyle name="Standard 4 6 2 4 5 2" xfId="5131"/>
    <cellStyle name="Standard 4 6 2 4 5 3" xfId="5132"/>
    <cellStyle name="Standard 4 6 2 4 6" xfId="5133"/>
    <cellStyle name="Standard 4 6 2 4 6 2" xfId="5134"/>
    <cellStyle name="Standard 4 6 2 4 6 3" xfId="5135"/>
    <cellStyle name="Standard 4 6 2 4 7" xfId="5136"/>
    <cellStyle name="Standard 4 6 2 4 8" xfId="5137"/>
    <cellStyle name="Standard 4 6 2 5" xfId="5138"/>
    <cellStyle name="Standard 4 6 2 5 2" xfId="5139"/>
    <cellStyle name="Standard 4 6 2 5 2 2" xfId="5140"/>
    <cellStyle name="Standard 4 6 2 5 2 2 2" xfId="5141"/>
    <cellStyle name="Standard 4 6 2 5 2 3" xfId="5142"/>
    <cellStyle name="Standard 4 6 2 5 3" xfId="5143"/>
    <cellStyle name="Standard 4 6 2 5 3 2" xfId="5144"/>
    <cellStyle name="Standard 4 6 2 5 4" xfId="5145"/>
    <cellStyle name="Standard 4 6 2 6" xfId="5146"/>
    <cellStyle name="Standard 4 6 2 6 2" xfId="5147"/>
    <cellStyle name="Standard 4 6 2 6 2 2" xfId="5148"/>
    <cellStyle name="Standard 4 6 2 6 3" xfId="5149"/>
    <cellStyle name="Standard 4 6 2 7" xfId="5150"/>
    <cellStyle name="Standard 4 6 2 7 2" xfId="5151"/>
    <cellStyle name="Standard 4 6 2 7 3" xfId="5152"/>
    <cellStyle name="Standard 4 6 2 8" xfId="5153"/>
    <cellStyle name="Standard 4 6 2 8 2" xfId="5154"/>
    <cellStyle name="Standard 4 6 2 8 3" xfId="5155"/>
    <cellStyle name="Standard 4 6 2 9" xfId="5156"/>
    <cellStyle name="Standard 4 6 2 9 2" xfId="5157"/>
    <cellStyle name="Standard 4 6 2 9 3" xfId="5158"/>
    <cellStyle name="Standard 4 6 3" xfId="5159"/>
    <cellStyle name="Standard 4 6 3 2" xfId="5160"/>
    <cellStyle name="Standard 4 6 3 2 2" xfId="5161"/>
    <cellStyle name="Standard 4 6 3 2 2 2" xfId="5162"/>
    <cellStyle name="Standard 4 6 3 2 2 2 2" xfId="5163"/>
    <cellStyle name="Standard 4 6 3 2 2 3" xfId="5164"/>
    <cellStyle name="Standard 4 6 3 2 3" xfId="5165"/>
    <cellStyle name="Standard 4 6 3 2 3 2" xfId="5166"/>
    <cellStyle name="Standard 4 6 3 2 4" xfId="5167"/>
    <cellStyle name="Standard 4 6 3 3" xfId="5168"/>
    <cellStyle name="Standard 4 6 3 3 2" xfId="5169"/>
    <cellStyle name="Standard 4 6 3 3 2 2" xfId="5170"/>
    <cellStyle name="Standard 4 6 3 3 3" xfId="5171"/>
    <cellStyle name="Standard 4 6 3 4" xfId="5172"/>
    <cellStyle name="Standard 4 6 3 4 2" xfId="5173"/>
    <cellStyle name="Standard 4 6 3 4 3" xfId="5174"/>
    <cellStyle name="Standard 4 6 3 5" xfId="5175"/>
    <cellStyle name="Standard 4 6 3 5 2" xfId="5176"/>
    <cellStyle name="Standard 4 6 3 5 3" xfId="5177"/>
    <cellStyle name="Standard 4 6 3 6" xfId="5178"/>
    <cellStyle name="Standard 4 6 3 6 2" xfId="5179"/>
    <cellStyle name="Standard 4 6 3 6 3" xfId="5180"/>
    <cellStyle name="Standard 4 6 3 7" xfId="5181"/>
    <cellStyle name="Standard 4 6 3 8" xfId="5182"/>
    <cellStyle name="Standard 4 6 4" xfId="5183"/>
    <cellStyle name="Standard 4 6 4 2" xfId="5184"/>
    <cellStyle name="Standard 4 6 4 2 2" xfId="5185"/>
    <cellStyle name="Standard 4 6 4 2 2 2" xfId="5186"/>
    <cellStyle name="Standard 4 6 4 2 2 2 2" xfId="5187"/>
    <cellStyle name="Standard 4 6 4 2 2 3" xfId="5188"/>
    <cellStyle name="Standard 4 6 4 2 3" xfId="5189"/>
    <cellStyle name="Standard 4 6 4 2 3 2" xfId="5190"/>
    <cellStyle name="Standard 4 6 4 2 4" xfId="5191"/>
    <cellStyle name="Standard 4 6 4 3" xfId="5192"/>
    <cellStyle name="Standard 4 6 4 3 2" xfId="5193"/>
    <cellStyle name="Standard 4 6 4 3 2 2" xfId="5194"/>
    <cellStyle name="Standard 4 6 4 3 3" xfId="5195"/>
    <cellStyle name="Standard 4 6 4 4" xfId="5196"/>
    <cellStyle name="Standard 4 6 4 4 2" xfId="5197"/>
    <cellStyle name="Standard 4 6 4 4 3" xfId="5198"/>
    <cellStyle name="Standard 4 6 4 5" xfId="5199"/>
    <cellStyle name="Standard 4 6 4 5 2" xfId="5200"/>
    <cellStyle name="Standard 4 6 4 5 3" xfId="5201"/>
    <cellStyle name="Standard 4 6 4 6" xfId="5202"/>
    <cellStyle name="Standard 4 6 4 6 2" xfId="5203"/>
    <cellStyle name="Standard 4 6 4 6 3" xfId="5204"/>
    <cellStyle name="Standard 4 6 4 7" xfId="5205"/>
    <cellStyle name="Standard 4 6 4 8" xfId="5206"/>
    <cellStyle name="Standard 4 6 5" xfId="5207"/>
    <cellStyle name="Standard 4 6 5 2" xfId="5208"/>
    <cellStyle name="Standard 4 6 5 2 2" xfId="5209"/>
    <cellStyle name="Standard 4 6 5 2 2 2" xfId="5210"/>
    <cellStyle name="Standard 4 6 5 2 2 2 2" xfId="5211"/>
    <cellStyle name="Standard 4 6 5 2 2 3" xfId="5212"/>
    <cellStyle name="Standard 4 6 5 2 3" xfId="5213"/>
    <cellStyle name="Standard 4 6 5 2 3 2" xfId="5214"/>
    <cellStyle name="Standard 4 6 5 2 4" xfId="5215"/>
    <cellStyle name="Standard 4 6 5 3" xfId="5216"/>
    <cellStyle name="Standard 4 6 5 3 2" xfId="5217"/>
    <cellStyle name="Standard 4 6 5 3 2 2" xfId="5218"/>
    <cellStyle name="Standard 4 6 5 3 3" xfId="5219"/>
    <cellStyle name="Standard 4 6 5 4" xfId="5220"/>
    <cellStyle name="Standard 4 6 5 4 2" xfId="5221"/>
    <cellStyle name="Standard 4 6 5 4 3" xfId="5222"/>
    <cellStyle name="Standard 4 6 5 5" xfId="5223"/>
    <cellStyle name="Standard 4 6 5 5 2" xfId="5224"/>
    <cellStyle name="Standard 4 6 5 5 3" xfId="5225"/>
    <cellStyle name="Standard 4 6 5 6" xfId="5226"/>
    <cellStyle name="Standard 4 6 5 6 2" xfId="5227"/>
    <cellStyle name="Standard 4 6 5 6 3" xfId="5228"/>
    <cellStyle name="Standard 4 6 5 7" xfId="5229"/>
    <cellStyle name="Standard 4 6 5 8" xfId="5230"/>
    <cellStyle name="Standard 4 6 6" xfId="5231"/>
    <cellStyle name="Standard 4 6 6 2" xfId="5232"/>
    <cellStyle name="Standard 4 6 6 2 2" xfId="5233"/>
    <cellStyle name="Standard 4 6 6 2 2 2" xfId="5234"/>
    <cellStyle name="Standard 4 6 6 2 3" xfId="5235"/>
    <cellStyle name="Standard 4 6 6 3" xfId="5236"/>
    <cellStyle name="Standard 4 6 6 3 2" xfId="5237"/>
    <cellStyle name="Standard 4 6 6 4" xfId="5238"/>
    <cellStyle name="Standard 4 6 7" xfId="5239"/>
    <cellStyle name="Standard 4 6 7 2" xfId="5240"/>
    <cellStyle name="Standard 4 6 7 2 2" xfId="5241"/>
    <cellStyle name="Standard 4 6 7 3" xfId="5242"/>
    <cellStyle name="Standard 4 6 8" xfId="5243"/>
    <cellStyle name="Standard 4 6 8 2" xfId="5244"/>
    <cellStyle name="Standard 4 6 8 3" xfId="5245"/>
    <cellStyle name="Standard 4 6 9" xfId="5246"/>
    <cellStyle name="Standard 4 6 9 2" xfId="5247"/>
    <cellStyle name="Standard 4 6 9 3" xfId="5248"/>
    <cellStyle name="Standard 4 7" xfId="5249"/>
    <cellStyle name="Standard 4 7 10" xfId="5250"/>
    <cellStyle name="Standard 4 7 11" xfId="5251"/>
    <cellStyle name="Standard 4 7 2" xfId="5252"/>
    <cellStyle name="Standard 4 7 2 2" xfId="5253"/>
    <cellStyle name="Standard 4 7 2 2 2" xfId="5254"/>
    <cellStyle name="Standard 4 7 2 2 2 2" xfId="5255"/>
    <cellStyle name="Standard 4 7 2 2 2 2 2" xfId="5256"/>
    <cellStyle name="Standard 4 7 2 2 2 3" xfId="5257"/>
    <cellStyle name="Standard 4 7 2 2 3" xfId="5258"/>
    <cellStyle name="Standard 4 7 2 2 3 2" xfId="5259"/>
    <cellStyle name="Standard 4 7 2 2 4" xfId="5260"/>
    <cellStyle name="Standard 4 7 2 3" xfId="5261"/>
    <cellStyle name="Standard 4 7 2 3 2" xfId="5262"/>
    <cellStyle name="Standard 4 7 2 3 2 2" xfId="5263"/>
    <cellStyle name="Standard 4 7 2 3 3" xfId="5264"/>
    <cellStyle name="Standard 4 7 2 4" xfId="5265"/>
    <cellStyle name="Standard 4 7 2 4 2" xfId="5266"/>
    <cellStyle name="Standard 4 7 2 4 3" xfId="5267"/>
    <cellStyle name="Standard 4 7 2 5" xfId="5268"/>
    <cellStyle name="Standard 4 7 2 5 2" xfId="5269"/>
    <cellStyle name="Standard 4 7 2 5 3" xfId="5270"/>
    <cellStyle name="Standard 4 7 2 6" xfId="5271"/>
    <cellStyle name="Standard 4 7 2 6 2" xfId="5272"/>
    <cellStyle name="Standard 4 7 2 6 3" xfId="5273"/>
    <cellStyle name="Standard 4 7 2 7" xfId="5274"/>
    <cellStyle name="Standard 4 7 2 8" xfId="5275"/>
    <cellStyle name="Standard 4 7 3" xfId="5276"/>
    <cellStyle name="Standard 4 7 3 2" xfId="5277"/>
    <cellStyle name="Standard 4 7 3 2 2" xfId="5278"/>
    <cellStyle name="Standard 4 7 3 2 2 2" xfId="5279"/>
    <cellStyle name="Standard 4 7 3 2 2 2 2" xfId="5280"/>
    <cellStyle name="Standard 4 7 3 2 2 3" xfId="5281"/>
    <cellStyle name="Standard 4 7 3 2 3" xfId="5282"/>
    <cellStyle name="Standard 4 7 3 2 3 2" xfId="5283"/>
    <cellStyle name="Standard 4 7 3 2 4" xfId="5284"/>
    <cellStyle name="Standard 4 7 3 3" xfId="5285"/>
    <cellStyle name="Standard 4 7 3 3 2" xfId="5286"/>
    <cellStyle name="Standard 4 7 3 3 2 2" xfId="5287"/>
    <cellStyle name="Standard 4 7 3 3 3" xfId="5288"/>
    <cellStyle name="Standard 4 7 3 4" xfId="5289"/>
    <cellStyle name="Standard 4 7 3 4 2" xfId="5290"/>
    <cellStyle name="Standard 4 7 3 4 3" xfId="5291"/>
    <cellStyle name="Standard 4 7 3 5" xfId="5292"/>
    <cellStyle name="Standard 4 7 3 5 2" xfId="5293"/>
    <cellStyle name="Standard 4 7 3 5 3" xfId="5294"/>
    <cellStyle name="Standard 4 7 3 6" xfId="5295"/>
    <cellStyle name="Standard 4 7 3 6 2" xfId="5296"/>
    <cellStyle name="Standard 4 7 3 6 3" xfId="5297"/>
    <cellStyle name="Standard 4 7 3 7" xfId="5298"/>
    <cellStyle name="Standard 4 7 3 8" xfId="5299"/>
    <cellStyle name="Standard 4 7 4" xfId="5300"/>
    <cellStyle name="Standard 4 7 4 2" xfId="5301"/>
    <cellStyle name="Standard 4 7 4 2 2" xfId="5302"/>
    <cellStyle name="Standard 4 7 4 2 2 2" xfId="5303"/>
    <cellStyle name="Standard 4 7 4 2 2 2 2" xfId="5304"/>
    <cellStyle name="Standard 4 7 4 2 2 3" xfId="5305"/>
    <cellStyle name="Standard 4 7 4 2 3" xfId="5306"/>
    <cellStyle name="Standard 4 7 4 2 3 2" xfId="5307"/>
    <cellStyle name="Standard 4 7 4 2 4" xfId="5308"/>
    <cellStyle name="Standard 4 7 4 3" xfId="5309"/>
    <cellStyle name="Standard 4 7 4 3 2" xfId="5310"/>
    <cellStyle name="Standard 4 7 4 3 2 2" xfId="5311"/>
    <cellStyle name="Standard 4 7 4 3 3" xfId="5312"/>
    <cellStyle name="Standard 4 7 4 4" xfId="5313"/>
    <cellStyle name="Standard 4 7 4 4 2" xfId="5314"/>
    <cellStyle name="Standard 4 7 4 4 3" xfId="5315"/>
    <cellStyle name="Standard 4 7 4 5" xfId="5316"/>
    <cellStyle name="Standard 4 7 4 5 2" xfId="5317"/>
    <cellStyle name="Standard 4 7 4 5 3" xfId="5318"/>
    <cellStyle name="Standard 4 7 4 6" xfId="5319"/>
    <cellStyle name="Standard 4 7 4 6 2" xfId="5320"/>
    <cellStyle name="Standard 4 7 4 6 3" xfId="5321"/>
    <cellStyle name="Standard 4 7 4 7" xfId="5322"/>
    <cellStyle name="Standard 4 7 4 8" xfId="5323"/>
    <cellStyle name="Standard 4 7 5" xfId="5324"/>
    <cellStyle name="Standard 4 7 5 2" xfId="5325"/>
    <cellStyle name="Standard 4 7 5 2 2" xfId="5326"/>
    <cellStyle name="Standard 4 7 5 2 2 2" xfId="5327"/>
    <cellStyle name="Standard 4 7 5 2 3" xfId="5328"/>
    <cellStyle name="Standard 4 7 5 3" xfId="5329"/>
    <cellStyle name="Standard 4 7 5 3 2" xfId="5330"/>
    <cellStyle name="Standard 4 7 5 4" xfId="5331"/>
    <cellStyle name="Standard 4 7 6" xfId="5332"/>
    <cellStyle name="Standard 4 7 6 2" xfId="5333"/>
    <cellStyle name="Standard 4 7 6 2 2" xfId="5334"/>
    <cellStyle name="Standard 4 7 6 3" xfId="5335"/>
    <cellStyle name="Standard 4 7 7" xfId="5336"/>
    <cellStyle name="Standard 4 7 7 2" xfId="5337"/>
    <cellStyle name="Standard 4 7 7 3" xfId="5338"/>
    <cellStyle name="Standard 4 7 8" xfId="5339"/>
    <cellStyle name="Standard 4 7 8 2" xfId="5340"/>
    <cellStyle name="Standard 4 7 8 3" xfId="5341"/>
    <cellStyle name="Standard 4 7 9" xfId="5342"/>
    <cellStyle name="Standard 4 7 9 2" xfId="5343"/>
    <cellStyle name="Standard 4 7 9 3" xfId="5344"/>
    <cellStyle name="Standard 4 8" xfId="5345"/>
    <cellStyle name="Standard 4 8 10" xfId="5346"/>
    <cellStyle name="Standard 4 8 11" xfId="5347"/>
    <cellStyle name="Standard 4 8 2" xfId="5348"/>
    <cellStyle name="Standard 4 8 2 2" xfId="5349"/>
    <cellStyle name="Standard 4 8 2 2 2" xfId="5350"/>
    <cellStyle name="Standard 4 8 2 2 2 2" xfId="5351"/>
    <cellStyle name="Standard 4 8 2 2 2 2 2" xfId="5352"/>
    <cellStyle name="Standard 4 8 2 2 2 3" xfId="5353"/>
    <cellStyle name="Standard 4 8 2 2 3" xfId="5354"/>
    <cellStyle name="Standard 4 8 2 2 3 2" xfId="5355"/>
    <cellStyle name="Standard 4 8 2 2 4" xfId="5356"/>
    <cellStyle name="Standard 4 8 2 3" xfId="5357"/>
    <cellStyle name="Standard 4 8 2 3 2" xfId="5358"/>
    <cellStyle name="Standard 4 8 2 3 2 2" xfId="5359"/>
    <cellStyle name="Standard 4 8 2 3 3" xfId="5360"/>
    <cellStyle name="Standard 4 8 2 4" xfId="5361"/>
    <cellStyle name="Standard 4 8 2 4 2" xfId="5362"/>
    <cellStyle name="Standard 4 8 2 4 3" xfId="5363"/>
    <cellStyle name="Standard 4 8 2 5" xfId="5364"/>
    <cellStyle name="Standard 4 8 2 5 2" xfId="5365"/>
    <cellStyle name="Standard 4 8 2 5 3" xfId="5366"/>
    <cellStyle name="Standard 4 8 2 6" xfId="5367"/>
    <cellStyle name="Standard 4 8 2 6 2" xfId="5368"/>
    <cellStyle name="Standard 4 8 2 6 3" xfId="5369"/>
    <cellStyle name="Standard 4 8 2 7" xfId="5370"/>
    <cellStyle name="Standard 4 8 2 8" xfId="5371"/>
    <cellStyle name="Standard 4 8 3" xfId="5372"/>
    <cellStyle name="Standard 4 8 3 2" xfId="5373"/>
    <cellStyle name="Standard 4 8 3 2 2" xfId="5374"/>
    <cellStyle name="Standard 4 8 3 2 2 2" xfId="5375"/>
    <cellStyle name="Standard 4 8 3 2 2 2 2" xfId="5376"/>
    <cellStyle name="Standard 4 8 3 2 2 3" xfId="5377"/>
    <cellStyle name="Standard 4 8 3 2 3" xfId="5378"/>
    <cellStyle name="Standard 4 8 3 2 3 2" xfId="5379"/>
    <cellStyle name="Standard 4 8 3 2 4" xfId="5380"/>
    <cellStyle name="Standard 4 8 3 3" xfId="5381"/>
    <cellStyle name="Standard 4 8 3 3 2" xfId="5382"/>
    <cellStyle name="Standard 4 8 3 3 2 2" xfId="5383"/>
    <cellStyle name="Standard 4 8 3 3 3" xfId="5384"/>
    <cellStyle name="Standard 4 8 3 4" xfId="5385"/>
    <cellStyle name="Standard 4 8 3 4 2" xfId="5386"/>
    <cellStyle name="Standard 4 8 3 4 3" xfId="5387"/>
    <cellStyle name="Standard 4 8 3 5" xfId="5388"/>
    <cellStyle name="Standard 4 8 3 5 2" xfId="5389"/>
    <cellStyle name="Standard 4 8 3 5 3" xfId="5390"/>
    <cellStyle name="Standard 4 8 3 6" xfId="5391"/>
    <cellStyle name="Standard 4 8 3 6 2" xfId="5392"/>
    <cellStyle name="Standard 4 8 3 6 3" xfId="5393"/>
    <cellStyle name="Standard 4 8 3 7" xfId="5394"/>
    <cellStyle name="Standard 4 8 3 8" xfId="5395"/>
    <cellStyle name="Standard 4 8 4" xfId="5396"/>
    <cellStyle name="Standard 4 8 4 2" xfId="5397"/>
    <cellStyle name="Standard 4 8 4 2 2" xfId="5398"/>
    <cellStyle name="Standard 4 8 4 2 2 2" xfId="5399"/>
    <cellStyle name="Standard 4 8 4 2 2 2 2" xfId="5400"/>
    <cellStyle name="Standard 4 8 4 2 2 3" xfId="5401"/>
    <cellStyle name="Standard 4 8 4 2 3" xfId="5402"/>
    <cellStyle name="Standard 4 8 4 2 3 2" xfId="5403"/>
    <cellStyle name="Standard 4 8 4 2 4" xfId="5404"/>
    <cellStyle name="Standard 4 8 4 3" xfId="5405"/>
    <cellStyle name="Standard 4 8 4 3 2" xfId="5406"/>
    <cellStyle name="Standard 4 8 4 3 2 2" xfId="5407"/>
    <cellStyle name="Standard 4 8 4 3 3" xfId="5408"/>
    <cellStyle name="Standard 4 8 4 4" xfId="5409"/>
    <cellStyle name="Standard 4 8 4 4 2" xfId="5410"/>
    <cellStyle name="Standard 4 8 4 4 3" xfId="5411"/>
    <cellStyle name="Standard 4 8 4 5" xfId="5412"/>
    <cellStyle name="Standard 4 8 4 5 2" xfId="5413"/>
    <cellStyle name="Standard 4 8 4 5 3" xfId="5414"/>
    <cellStyle name="Standard 4 8 4 6" xfId="5415"/>
    <cellStyle name="Standard 4 8 4 6 2" xfId="5416"/>
    <cellStyle name="Standard 4 8 4 6 3" xfId="5417"/>
    <cellStyle name="Standard 4 8 4 7" xfId="5418"/>
    <cellStyle name="Standard 4 8 4 8" xfId="5419"/>
    <cellStyle name="Standard 4 8 5" xfId="5420"/>
    <cellStyle name="Standard 4 8 5 2" xfId="5421"/>
    <cellStyle name="Standard 4 8 5 2 2" xfId="5422"/>
    <cellStyle name="Standard 4 8 5 2 2 2" xfId="5423"/>
    <cellStyle name="Standard 4 8 5 2 3" xfId="5424"/>
    <cellStyle name="Standard 4 8 5 3" xfId="5425"/>
    <cellStyle name="Standard 4 8 5 3 2" xfId="5426"/>
    <cellStyle name="Standard 4 8 5 4" xfId="5427"/>
    <cellStyle name="Standard 4 8 6" xfId="5428"/>
    <cellStyle name="Standard 4 8 6 2" xfId="5429"/>
    <cellStyle name="Standard 4 8 6 2 2" xfId="5430"/>
    <cellStyle name="Standard 4 8 6 3" xfId="5431"/>
    <cellStyle name="Standard 4 8 7" xfId="5432"/>
    <cellStyle name="Standard 4 8 7 2" xfId="5433"/>
    <cellStyle name="Standard 4 8 7 3" xfId="5434"/>
    <cellStyle name="Standard 4 8 8" xfId="5435"/>
    <cellStyle name="Standard 4 8 8 2" xfId="5436"/>
    <cellStyle name="Standard 4 8 8 3" xfId="5437"/>
    <cellStyle name="Standard 4 8 9" xfId="5438"/>
    <cellStyle name="Standard 4 8 9 2" xfId="5439"/>
    <cellStyle name="Standard 4 8 9 3" xfId="5440"/>
    <cellStyle name="Standard 4 9" xfId="5441"/>
    <cellStyle name="Standard 4 9 2" xfId="5442"/>
    <cellStyle name="Standard 4 9 2 2" xfId="5443"/>
    <cellStyle name="Standard 4 9 2 2 2" xfId="5444"/>
    <cellStyle name="Standard 4 9 2 2 2 2" xfId="5445"/>
    <cellStyle name="Standard 4 9 2 2 3" xfId="5446"/>
    <cellStyle name="Standard 4 9 2 3" xfId="5447"/>
    <cellStyle name="Standard 4 9 2 3 2" xfId="5448"/>
    <cellStyle name="Standard 4 9 2 4" xfId="5449"/>
    <cellStyle name="Standard 4 9 3" xfId="5450"/>
    <cellStyle name="Standard 4 9 3 2" xfId="5451"/>
    <cellStyle name="Standard 4 9 3 2 2" xfId="5452"/>
    <cellStyle name="Standard 4 9 3 3" xfId="5453"/>
    <cellStyle name="Standard 4 9 4" xfId="5454"/>
    <cellStyle name="Standard 4 9 4 2" xfId="5455"/>
    <cellStyle name="Standard 4 9 4 3" xfId="5456"/>
    <cellStyle name="Standard 4 9 5" xfId="5457"/>
    <cellStyle name="Standard 4 9 5 2" xfId="5458"/>
    <cellStyle name="Standard 4 9 5 3" xfId="5459"/>
    <cellStyle name="Standard 4 9 6" xfId="5460"/>
    <cellStyle name="Standard 4 9 6 2" xfId="5461"/>
    <cellStyle name="Standard 4 9 6 3" xfId="5462"/>
    <cellStyle name="Standard 4 9 7" xfId="5463"/>
    <cellStyle name="Standard 4 9 8" xfId="5464"/>
    <cellStyle name="Standard 40" xfId="5465"/>
    <cellStyle name="Standard 40 2" xfId="5466"/>
    <cellStyle name="Standard 40 2 2" xfId="5467"/>
    <cellStyle name="Standard 40 2 2 2" xfId="5468"/>
    <cellStyle name="Standard 40 2 2 2 2" xfId="5469"/>
    <cellStyle name="Standard 40 2 2 3" xfId="5470"/>
    <cellStyle name="Standard 40 2 3" xfId="5471"/>
    <cellStyle name="Standard 40 2 3 2" xfId="5472"/>
    <cellStyle name="Standard 40 2 4" xfId="5473"/>
    <cellStyle name="Standard 40 3" xfId="5474"/>
    <cellStyle name="Standard 40 3 2" xfId="5475"/>
    <cellStyle name="Standard 40 3 2 2" xfId="5476"/>
    <cellStyle name="Standard 40 3 3" xfId="5477"/>
    <cellStyle name="Standard 40 4" xfId="5478"/>
    <cellStyle name="Standard 40 4 2" xfId="5479"/>
    <cellStyle name="Standard 40 4 3" xfId="5480"/>
    <cellStyle name="Standard 40 5" xfId="5481"/>
    <cellStyle name="Standard 40 5 2" xfId="5482"/>
    <cellStyle name="Standard 40 5 3" xfId="5483"/>
    <cellStyle name="Standard 40 6" xfId="5484"/>
    <cellStyle name="Standard 40 6 2" xfId="5485"/>
    <cellStyle name="Standard 40 6 3" xfId="5486"/>
    <cellStyle name="Standard 40 7" xfId="5487"/>
    <cellStyle name="Standard 40 8" xfId="5488"/>
    <cellStyle name="Standard 41" xfId="5489"/>
    <cellStyle name="Standard 42" xfId="5490"/>
    <cellStyle name="Standard 43" xfId="5491"/>
    <cellStyle name="Standard 44" xfId="5492"/>
    <cellStyle name="Standard 45" xfId="5493"/>
    <cellStyle name="Standard 46" xfId="5494"/>
    <cellStyle name="Standard 47" xfId="5495"/>
    <cellStyle name="Standard 48" xfId="5496"/>
    <cellStyle name="Standard 49" xfId="5497"/>
    <cellStyle name="Standard 5" xfId="5498"/>
    <cellStyle name="Standard 5 2" xfId="5499"/>
    <cellStyle name="Standard 5 2 2" xfId="5500"/>
    <cellStyle name="Standard 5 3" xfId="5501"/>
    <cellStyle name="Standard 5 3 10" xfId="5502"/>
    <cellStyle name="Standard 5 3 10 2" xfId="5503"/>
    <cellStyle name="Standard 5 3 10 3" xfId="5504"/>
    <cellStyle name="Standard 5 3 11" xfId="5505"/>
    <cellStyle name="Standard 5 3 11 2" xfId="5506"/>
    <cellStyle name="Standard 5 3 12" xfId="5507"/>
    <cellStyle name="Standard 5 3 2" xfId="5508"/>
    <cellStyle name="Standard 5 3 2 10" xfId="5509"/>
    <cellStyle name="Standard 5 3 2 11" xfId="5510"/>
    <cellStyle name="Standard 5 3 2 2" xfId="5511"/>
    <cellStyle name="Standard 5 3 2 2 2" xfId="5512"/>
    <cellStyle name="Standard 5 3 2 2 2 2" xfId="5513"/>
    <cellStyle name="Standard 5 3 2 2 2 2 2" xfId="5514"/>
    <cellStyle name="Standard 5 3 2 2 2 2 2 2" xfId="5515"/>
    <cellStyle name="Standard 5 3 2 2 2 2 3" xfId="5516"/>
    <cellStyle name="Standard 5 3 2 2 2 3" xfId="5517"/>
    <cellStyle name="Standard 5 3 2 2 2 3 2" xfId="5518"/>
    <cellStyle name="Standard 5 3 2 2 2 4" xfId="5519"/>
    <cellStyle name="Standard 5 3 2 2 3" xfId="5520"/>
    <cellStyle name="Standard 5 3 2 2 3 2" xfId="5521"/>
    <cellStyle name="Standard 5 3 2 2 3 2 2" xfId="5522"/>
    <cellStyle name="Standard 5 3 2 2 3 3" xfId="5523"/>
    <cellStyle name="Standard 5 3 2 2 4" xfId="5524"/>
    <cellStyle name="Standard 5 3 2 2 4 2" xfId="5525"/>
    <cellStyle name="Standard 5 3 2 2 4 3" xfId="5526"/>
    <cellStyle name="Standard 5 3 2 2 5" xfId="5527"/>
    <cellStyle name="Standard 5 3 2 2 5 2" xfId="5528"/>
    <cellStyle name="Standard 5 3 2 2 5 3" xfId="5529"/>
    <cellStyle name="Standard 5 3 2 2 6" xfId="5530"/>
    <cellStyle name="Standard 5 3 2 2 6 2" xfId="5531"/>
    <cellStyle name="Standard 5 3 2 2 6 3" xfId="5532"/>
    <cellStyle name="Standard 5 3 2 2 7" xfId="5533"/>
    <cellStyle name="Standard 5 3 2 2 8" xfId="5534"/>
    <cellStyle name="Standard 5 3 2 3" xfId="5535"/>
    <cellStyle name="Standard 5 3 2 3 2" xfId="5536"/>
    <cellStyle name="Standard 5 3 2 3 2 2" xfId="5537"/>
    <cellStyle name="Standard 5 3 2 3 2 2 2" xfId="5538"/>
    <cellStyle name="Standard 5 3 2 3 2 2 2 2" xfId="5539"/>
    <cellStyle name="Standard 5 3 2 3 2 2 3" xfId="5540"/>
    <cellStyle name="Standard 5 3 2 3 2 3" xfId="5541"/>
    <cellStyle name="Standard 5 3 2 3 2 3 2" xfId="5542"/>
    <cellStyle name="Standard 5 3 2 3 2 4" xfId="5543"/>
    <cellStyle name="Standard 5 3 2 3 3" xfId="5544"/>
    <cellStyle name="Standard 5 3 2 3 3 2" xfId="5545"/>
    <cellStyle name="Standard 5 3 2 3 3 2 2" xfId="5546"/>
    <cellStyle name="Standard 5 3 2 3 3 3" xfId="5547"/>
    <cellStyle name="Standard 5 3 2 3 4" xfId="5548"/>
    <cellStyle name="Standard 5 3 2 3 4 2" xfId="5549"/>
    <cellStyle name="Standard 5 3 2 3 4 3" xfId="5550"/>
    <cellStyle name="Standard 5 3 2 3 5" xfId="5551"/>
    <cellStyle name="Standard 5 3 2 3 5 2" xfId="5552"/>
    <cellStyle name="Standard 5 3 2 3 5 3" xfId="5553"/>
    <cellStyle name="Standard 5 3 2 3 6" xfId="5554"/>
    <cellStyle name="Standard 5 3 2 3 6 2" xfId="5555"/>
    <cellStyle name="Standard 5 3 2 3 6 3" xfId="5556"/>
    <cellStyle name="Standard 5 3 2 3 7" xfId="5557"/>
    <cellStyle name="Standard 5 3 2 3 8" xfId="5558"/>
    <cellStyle name="Standard 5 3 2 4" xfId="5559"/>
    <cellStyle name="Standard 5 3 2 4 2" xfId="5560"/>
    <cellStyle name="Standard 5 3 2 4 2 2" xfId="5561"/>
    <cellStyle name="Standard 5 3 2 4 2 2 2" xfId="5562"/>
    <cellStyle name="Standard 5 3 2 4 2 2 2 2" xfId="5563"/>
    <cellStyle name="Standard 5 3 2 4 2 2 3" xfId="5564"/>
    <cellStyle name="Standard 5 3 2 4 2 3" xfId="5565"/>
    <cellStyle name="Standard 5 3 2 4 2 3 2" xfId="5566"/>
    <cellStyle name="Standard 5 3 2 4 2 4" xfId="5567"/>
    <cellStyle name="Standard 5 3 2 4 3" xfId="5568"/>
    <cellStyle name="Standard 5 3 2 4 3 2" xfId="5569"/>
    <cellStyle name="Standard 5 3 2 4 3 2 2" xfId="5570"/>
    <cellStyle name="Standard 5 3 2 4 3 3" xfId="5571"/>
    <cellStyle name="Standard 5 3 2 4 4" xfId="5572"/>
    <cellStyle name="Standard 5 3 2 4 4 2" xfId="5573"/>
    <cellStyle name="Standard 5 3 2 4 4 3" xfId="5574"/>
    <cellStyle name="Standard 5 3 2 4 5" xfId="5575"/>
    <cellStyle name="Standard 5 3 2 4 5 2" xfId="5576"/>
    <cellStyle name="Standard 5 3 2 4 5 3" xfId="5577"/>
    <cellStyle name="Standard 5 3 2 4 6" xfId="5578"/>
    <cellStyle name="Standard 5 3 2 4 6 2" xfId="5579"/>
    <cellStyle name="Standard 5 3 2 4 6 3" xfId="5580"/>
    <cellStyle name="Standard 5 3 2 4 7" xfId="5581"/>
    <cellStyle name="Standard 5 3 2 4 8" xfId="5582"/>
    <cellStyle name="Standard 5 3 2 5" xfId="5583"/>
    <cellStyle name="Standard 5 3 2 5 2" xfId="5584"/>
    <cellStyle name="Standard 5 3 2 5 2 2" xfId="5585"/>
    <cellStyle name="Standard 5 3 2 5 2 2 2" xfId="5586"/>
    <cellStyle name="Standard 5 3 2 5 2 3" xfId="5587"/>
    <cellStyle name="Standard 5 3 2 5 3" xfId="5588"/>
    <cellStyle name="Standard 5 3 2 5 3 2" xfId="5589"/>
    <cellStyle name="Standard 5 3 2 5 4" xfId="5590"/>
    <cellStyle name="Standard 5 3 2 6" xfId="5591"/>
    <cellStyle name="Standard 5 3 2 6 2" xfId="5592"/>
    <cellStyle name="Standard 5 3 2 6 2 2" xfId="5593"/>
    <cellStyle name="Standard 5 3 2 6 3" xfId="5594"/>
    <cellStyle name="Standard 5 3 2 7" xfId="5595"/>
    <cellStyle name="Standard 5 3 2 7 2" xfId="5596"/>
    <cellStyle name="Standard 5 3 2 7 3" xfId="5597"/>
    <cellStyle name="Standard 5 3 2 8" xfId="5598"/>
    <cellStyle name="Standard 5 3 2 8 2" xfId="5599"/>
    <cellStyle name="Standard 5 3 2 8 3" xfId="5600"/>
    <cellStyle name="Standard 5 3 2 9" xfId="5601"/>
    <cellStyle name="Standard 5 3 2 9 2" xfId="5602"/>
    <cellStyle name="Standard 5 3 2 9 3" xfId="5603"/>
    <cellStyle name="Standard 5 3 3" xfId="5604"/>
    <cellStyle name="Standard 5 3 3 2" xfId="5605"/>
    <cellStyle name="Standard 5 3 3 2 2" xfId="5606"/>
    <cellStyle name="Standard 5 3 3 2 2 2" xfId="5607"/>
    <cellStyle name="Standard 5 3 3 2 2 2 2" xfId="5608"/>
    <cellStyle name="Standard 5 3 3 2 2 3" xfId="5609"/>
    <cellStyle name="Standard 5 3 3 2 3" xfId="5610"/>
    <cellStyle name="Standard 5 3 3 2 3 2" xfId="5611"/>
    <cellStyle name="Standard 5 3 3 2 4" xfId="5612"/>
    <cellStyle name="Standard 5 3 3 3" xfId="5613"/>
    <cellStyle name="Standard 5 3 3 3 2" xfId="5614"/>
    <cellStyle name="Standard 5 3 3 3 2 2" xfId="5615"/>
    <cellStyle name="Standard 5 3 3 3 3" xfId="5616"/>
    <cellStyle name="Standard 5 3 3 4" xfId="5617"/>
    <cellStyle name="Standard 5 3 3 4 2" xfId="5618"/>
    <cellStyle name="Standard 5 3 3 4 3" xfId="5619"/>
    <cellStyle name="Standard 5 3 3 5" xfId="5620"/>
    <cellStyle name="Standard 5 3 3 5 2" xfId="5621"/>
    <cellStyle name="Standard 5 3 3 5 3" xfId="5622"/>
    <cellStyle name="Standard 5 3 3 6" xfId="5623"/>
    <cellStyle name="Standard 5 3 3 6 2" xfId="5624"/>
    <cellStyle name="Standard 5 3 3 6 3" xfId="5625"/>
    <cellStyle name="Standard 5 3 3 7" xfId="5626"/>
    <cellStyle name="Standard 5 3 3 8" xfId="5627"/>
    <cellStyle name="Standard 5 3 4" xfId="5628"/>
    <cellStyle name="Standard 5 3 4 2" xfId="5629"/>
    <cellStyle name="Standard 5 3 4 2 2" xfId="5630"/>
    <cellStyle name="Standard 5 3 4 2 2 2" xfId="5631"/>
    <cellStyle name="Standard 5 3 4 2 2 2 2" xfId="5632"/>
    <cellStyle name="Standard 5 3 4 2 2 3" xfId="5633"/>
    <cellStyle name="Standard 5 3 4 2 3" xfId="5634"/>
    <cellStyle name="Standard 5 3 4 2 3 2" xfId="5635"/>
    <cellStyle name="Standard 5 3 4 2 4" xfId="5636"/>
    <cellStyle name="Standard 5 3 4 3" xfId="5637"/>
    <cellStyle name="Standard 5 3 4 3 2" xfId="5638"/>
    <cellStyle name="Standard 5 3 4 3 2 2" xfId="5639"/>
    <cellStyle name="Standard 5 3 4 3 3" xfId="5640"/>
    <cellStyle name="Standard 5 3 4 4" xfId="5641"/>
    <cellStyle name="Standard 5 3 4 4 2" xfId="5642"/>
    <cellStyle name="Standard 5 3 4 4 3" xfId="5643"/>
    <cellStyle name="Standard 5 3 4 5" xfId="5644"/>
    <cellStyle name="Standard 5 3 4 5 2" xfId="5645"/>
    <cellStyle name="Standard 5 3 4 5 3" xfId="5646"/>
    <cellStyle name="Standard 5 3 4 6" xfId="5647"/>
    <cellStyle name="Standard 5 3 4 6 2" xfId="5648"/>
    <cellStyle name="Standard 5 3 4 6 3" xfId="5649"/>
    <cellStyle name="Standard 5 3 4 7" xfId="5650"/>
    <cellStyle name="Standard 5 3 4 8" xfId="5651"/>
    <cellStyle name="Standard 5 3 5" xfId="5652"/>
    <cellStyle name="Standard 5 3 5 2" xfId="5653"/>
    <cellStyle name="Standard 5 3 5 2 2" xfId="5654"/>
    <cellStyle name="Standard 5 3 5 2 2 2" xfId="5655"/>
    <cellStyle name="Standard 5 3 5 2 2 2 2" xfId="5656"/>
    <cellStyle name="Standard 5 3 5 2 2 3" xfId="5657"/>
    <cellStyle name="Standard 5 3 5 2 3" xfId="5658"/>
    <cellStyle name="Standard 5 3 5 2 3 2" xfId="5659"/>
    <cellStyle name="Standard 5 3 5 2 4" xfId="5660"/>
    <cellStyle name="Standard 5 3 5 3" xfId="5661"/>
    <cellStyle name="Standard 5 3 5 3 2" xfId="5662"/>
    <cellStyle name="Standard 5 3 5 3 2 2" xfId="5663"/>
    <cellStyle name="Standard 5 3 5 3 3" xfId="5664"/>
    <cellStyle name="Standard 5 3 5 4" xfId="5665"/>
    <cellStyle name="Standard 5 3 5 4 2" xfId="5666"/>
    <cellStyle name="Standard 5 3 5 4 3" xfId="5667"/>
    <cellStyle name="Standard 5 3 5 5" xfId="5668"/>
    <cellStyle name="Standard 5 3 5 5 2" xfId="5669"/>
    <cellStyle name="Standard 5 3 5 5 3" xfId="5670"/>
    <cellStyle name="Standard 5 3 5 6" xfId="5671"/>
    <cellStyle name="Standard 5 3 5 6 2" xfId="5672"/>
    <cellStyle name="Standard 5 3 5 6 3" xfId="5673"/>
    <cellStyle name="Standard 5 3 5 7" xfId="5674"/>
    <cellStyle name="Standard 5 3 5 8" xfId="5675"/>
    <cellStyle name="Standard 5 3 6" xfId="5676"/>
    <cellStyle name="Standard 5 3 6 2" xfId="5677"/>
    <cellStyle name="Standard 5 3 6 2 2" xfId="5678"/>
    <cellStyle name="Standard 5 3 6 2 2 2" xfId="5679"/>
    <cellStyle name="Standard 5 3 6 2 3" xfId="5680"/>
    <cellStyle name="Standard 5 3 6 3" xfId="5681"/>
    <cellStyle name="Standard 5 3 6 3 2" xfId="5682"/>
    <cellStyle name="Standard 5 3 6 4" xfId="5683"/>
    <cellStyle name="Standard 5 3 7" xfId="5684"/>
    <cellStyle name="Standard 5 3 7 2" xfId="5685"/>
    <cellStyle name="Standard 5 3 7 2 2" xfId="5686"/>
    <cellStyle name="Standard 5 3 7 3" xfId="5687"/>
    <cellStyle name="Standard 5 3 8" xfId="5688"/>
    <cellStyle name="Standard 5 3 8 2" xfId="5689"/>
    <cellStyle name="Standard 5 3 8 3" xfId="5690"/>
    <cellStyle name="Standard 5 3 9" xfId="5691"/>
    <cellStyle name="Standard 5 3 9 2" xfId="5692"/>
    <cellStyle name="Standard 5 3 9 3" xfId="5693"/>
    <cellStyle name="Standard 5 4" xfId="5694"/>
    <cellStyle name="Standard 5 4 10" xfId="5695"/>
    <cellStyle name="Standard 5 4 11" xfId="5696"/>
    <cellStyle name="Standard 5 4 2" xfId="5697"/>
    <cellStyle name="Standard 5 4 2 2" xfId="5698"/>
    <cellStyle name="Standard 5 4 2 2 2" xfId="5699"/>
    <cellStyle name="Standard 5 4 2 2 2 2" xfId="5700"/>
    <cellStyle name="Standard 5 4 2 2 2 2 2" xfId="5701"/>
    <cellStyle name="Standard 5 4 2 2 2 3" xfId="5702"/>
    <cellStyle name="Standard 5 4 2 2 3" xfId="5703"/>
    <cellStyle name="Standard 5 4 2 2 3 2" xfId="5704"/>
    <cellStyle name="Standard 5 4 2 2 4" xfId="5705"/>
    <cellStyle name="Standard 5 4 2 3" xfId="5706"/>
    <cellStyle name="Standard 5 4 2 3 2" xfId="5707"/>
    <cellStyle name="Standard 5 4 2 3 2 2" xfId="5708"/>
    <cellStyle name="Standard 5 4 2 3 3" xfId="5709"/>
    <cellStyle name="Standard 5 4 2 4" xfId="5710"/>
    <cellStyle name="Standard 5 4 2 4 2" xfId="5711"/>
    <cellStyle name="Standard 5 4 2 4 3" xfId="5712"/>
    <cellStyle name="Standard 5 4 2 5" xfId="5713"/>
    <cellStyle name="Standard 5 4 2 5 2" xfId="5714"/>
    <cellStyle name="Standard 5 4 2 5 3" xfId="5715"/>
    <cellStyle name="Standard 5 4 2 6" xfId="5716"/>
    <cellStyle name="Standard 5 4 2 6 2" xfId="5717"/>
    <cellStyle name="Standard 5 4 2 6 3" xfId="5718"/>
    <cellStyle name="Standard 5 4 2 7" xfId="5719"/>
    <cellStyle name="Standard 5 4 2 8" xfId="5720"/>
    <cellStyle name="Standard 5 4 3" xfId="5721"/>
    <cellStyle name="Standard 5 4 3 2" xfId="5722"/>
    <cellStyle name="Standard 5 4 3 2 2" xfId="5723"/>
    <cellStyle name="Standard 5 4 3 2 2 2" xfId="5724"/>
    <cellStyle name="Standard 5 4 3 2 2 2 2" xfId="5725"/>
    <cellStyle name="Standard 5 4 3 2 2 3" xfId="5726"/>
    <cellStyle name="Standard 5 4 3 2 3" xfId="5727"/>
    <cellStyle name="Standard 5 4 3 2 3 2" xfId="5728"/>
    <cellStyle name="Standard 5 4 3 2 4" xfId="5729"/>
    <cellStyle name="Standard 5 4 3 3" xfId="5730"/>
    <cellStyle name="Standard 5 4 3 3 2" xfId="5731"/>
    <cellStyle name="Standard 5 4 3 3 2 2" xfId="5732"/>
    <cellStyle name="Standard 5 4 3 3 3" xfId="5733"/>
    <cellStyle name="Standard 5 4 3 4" xfId="5734"/>
    <cellStyle name="Standard 5 4 3 4 2" xfId="5735"/>
    <cellStyle name="Standard 5 4 3 4 3" xfId="5736"/>
    <cellStyle name="Standard 5 4 3 5" xfId="5737"/>
    <cellStyle name="Standard 5 4 3 5 2" xfId="5738"/>
    <cellStyle name="Standard 5 4 3 5 3" xfId="5739"/>
    <cellStyle name="Standard 5 4 3 6" xfId="5740"/>
    <cellStyle name="Standard 5 4 3 6 2" xfId="5741"/>
    <cellStyle name="Standard 5 4 3 6 3" xfId="5742"/>
    <cellStyle name="Standard 5 4 3 7" xfId="5743"/>
    <cellStyle name="Standard 5 4 3 8" xfId="5744"/>
    <cellStyle name="Standard 5 4 4" xfId="5745"/>
    <cellStyle name="Standard 5 4 4 2" xfId="5746"/>
    <cellStyle name="Standard 5 4 4 2 2" xfId="5747"/>
    <cellStyle name="Standard 5 4 4 2 2 2" xfId="5748"/>
    <cellStyle name="Standard 5 4 4 2 2 2 2" xfId="5749"/>
    <cellStyle name="Standard 5 4 4 2 2 3" xfId="5750"/>
    <cellStyle name="Standard 5 4 4 2 3" xfId="5751"/>
    <cellStyle name="Standard 5 4 4 2 3 2" xfId="5752"/>
    <cellStyle name="Standard 5 4 4 2 4" xfId="5753"/>
    <cellStyle name="Standard 5 4 4 3" xfId="5754"/>
    <cellStyle name="Standard 5 4 4 3 2" xfId="5755"/>
    <cellStyle name="Standard 5 4 4 3 2 2" xfId="5756"/>
    <cellStyle name="Standard 5 4 4 3 3" xfId="5757"/>
    <cellStyle name="Standard 5 4 4 4" xfId="5758"/>
    <cellStyle name="Standard 5 4 4 4 2" xfId="5759"/>
    <cellStyle name="Standard 5 4 4 4 3" xfId="5760"/>
    <cellStyle name="Standard 5 4 4 5" xfId="5761"/>
    <cellStyle name="Standard 5 4 4 5 2" xfId="5762"/>
    <cellStyle name="Standard 5 4 4 5 3" xfId="5763"/>
    <cellStyle name="Standard 5 4 4 6" xfId="5764"/>
    <cellStyle name="Standard 5 4 4 6 2" xfId="5765"/>
    <cellStyle name="Standard 5 4 4 6 3" xfId="5766"/>
    <cellStyle name="Standard 5 4 4 7" xfId="5767"/>
    <cellStyle name="Standard 5 4 4 8" xfId="5768"/>
    <cellStyle name="Standard 5 4 5" xfId="5769"/>
    <cellStyle name="Standard 5 4 5 2" xfId="5770"/>
    <cellStyle name="Standard 5 4 5 2 2" xfId="5771"/>
    <cellStyle name="Standard 5 4 5 2 2 2" xfId="5772"/>
    <cellStyle name="Standard 5 4 5 2 3" xfId="5773"/>
    <cellStyle name="Standard 5 4 5 3" xfId="5774"/>
    <cellStyle name="Standard 5 4 5 3 2" xfId="5775"/>
    <cellStyle name="Standard 5 4 5 4" xfId="5776"/>
    <cellStyle name="Standard 5 4 6" xfId="5777"/>
    <cellStyle name="Standard 5 4 6 2" xfId="5778"/>
    <cellStyle name="Standard 5 4 6 2 2" xfId="5779"/>
    <cellStyle name="Standard 5 4 6 3" xfId="5780"/>
    <cellStyle name="Standard 5 4 7" xfId="5781"/>
    <cellStyle name="Standard 5 4 7 2" xfId="5782"/>
    <cellStyle name="Standard 5 4 7 3" xfId="5783"/>
    <cellStyle name="Standard 5 4 8" xfId="5784"/>
    <cellStyle name="Standard 5 4 8 2" xfId="5785"/>
    <cellStyle name="Standard 5 4 8 3" xfId="5786"/>
    <cellStyle name="Standard 5 4 9" xfId="5787"/>
    <cellStyle name="Standard 5 4 9 2" xfId="5788"/>
    <cellStyle name="Standard 5 4 9 3" xfId="5789"/>
    <cellStyle name="Standard 5 5" xfId="5790"/>
    <cellStyle name="Standard 5 6" xfId="5791"/>
    <cellStyle name="Standard 5 6 2" xfId="5792"/>
    <cellStyle name="Standard 5 6 3" xfId="5793"/>
    <cellStyle name="Standard 50" xfId="5794"/>
    <cellStyle name="Standard 51" xfId="5795"/>
    <cellStyle name="Standard 52" xfId="5796"/>
    <cellStyle name="Standard 53" xfId="5797"/>
    <cellStyle name="Standard 54" xfId="5798"/>
    <cellStyle name="Standard 55" xfId="5799"/>
    <cellStyle name="Standard 56" xfId="5800"/>
    <cellStyle name="Standard 57" xfId="5801"/>
    <cellStyle name="Standard 57 2" xfId="5802"/>
    <cellStyle name="Standard 57 2 2" xfId="5803"/>
    <cellStyle name="Standard 57 2 2 2" xfId="5804"/>
    <cellStyle name="Standard 57 2 2 2 2" xfId="5805"/>
    <cellStyle name="Standard 57 2 2 3" xfId="5806"/>
    <cellStyle name="Standard 57 2 3" xfId="5807"/>
    <cellStyle name="Standard 57 2 3 2" xfId="5808"/>
    <cellStyle name="Standard 57 2 4" xfId="5809"/>
    <cellStyle name="Standard 57 3" xfId="5810"/>
    <cellStyle name="Standard 57 3 2" xfId="5811"/>
    <cellStyle name="Standard 57 3 2 2" xfId="5812"/>
    <cellStyle name="Standard 57 3 3" xfId="5813"/>
    <cellStyle name="Standard 57 4" xfId="5814"/>
    <cellStyle name="Standard 57 4 2" xfId="5815"/>
    <cellStyle name="Standard 57 4 3" xfId="5816"/>
    <cellStyle name="Standard 57 5" xfId="5817"/>
    <cellStyle name="Standard 57 5 2" xfId="5818"/>
    <cellStyle name="Standard 57 5 3" xfId="5819"/>
    <cellStyle name="Standard 57 6" xfId="5820"/>
    <cellStyle name="Standard 57 6 2" xfId="5821"/>
    <cellStyle name="Standard 57 6 3" xfId="5822"/>
    <cellStyle name="Standard 57 7" xfId="5823"/>
    <cellStyle name="Standard 57 8" xfId="5824"/>
    <cellStyle name="Standard 58" xfId="5825"/>
    <cellStyle name="Standard 58 2" xfId="5826"/>
    <cellStyle name="Standard 58 2 2" xfId="5827"/>
    <cellStyle name="Standard 58 2 2 2" xfId="5828"/>
    <cellStyle name="Standard 58 2 2 2 2" xfId="5829"/>
    <cellStyle name="Standard 58 2 2 3" xfId="5830"/>
    <cellStyle name="Standard 58 2 3" xfId="5831"/>
    <cellStyle name="Standard 58 2 3 2" xfId="5832"/>
    <cellStyle name="Standard 58 2 4" xfId="5833"/>
    <cellStyle name="Standard 58 3" xfId="5834"/>
    <cellStyle name="Standard 58 3 2" xfId="5835"/>
    <cellStyle name="Standard 58 3 2 2" xfId="5836"/>
    <cellStyle name="Standard 58 3 3" xfId="5837"/>
    <cellStyle name="Standard 58 4" xfId="5838"/>
    <cellStyle name="Standard 58 4 2" xfId="5839"/>
    <cellStyle name="Standard 58 4 3" xfId="5840"/>
    <cellStyle name="Standard 58 5" xfId="5841"/>
    <cellStyle name="Standard 58 5 2" xfId="5842"/>
    <cellStyle name="Standard 58 5 3" xfId="5843"/>
    <cellStyle name="Standard 58 6" xfId="5844"/>
    <cellStyle name="Standard 58 6 2" xfId="5845"/>
    <cellStyle name="Standard 58 6 3" xfId="5846"/>
    <cellStyle name="Standard 58 7" xfId="5847"/>
    <cellStyle name="Standard 58 8" xfId="5848"/>
    <cellStyle name="Standard 59" xfId="5849"/>
    <cellStyle name="Standard 59 2" xfId="5850"/>
    <cellStyle name="Standard 59 2 2" xfId="5851"/>
    <cellStyle name="Standard 59 2 2 2" xfId="5852"/>
    <cellStyle name="Standard 59 2 2 2 2" xfId="5853"/>
    <cellStyle name="Standard 59 2 2 3" xfId="5854"/>
    <cellStyle name="Standard 59 2 3" xfId="5855"/>
    <cellStyle name="Standard 59 2 3 2" xfId="5856"/>
    <cellStyle name="Standard 59 2 4" xfId="5857"/>
    <cellStyle name="Standard 59 3" xfId="5858"/>
    <cellStyle name="Standard 59 3 2" xfId="5859"/>
    <cellStyle name="Standard 59 3 2 2" xfId="5860"/>
    <cellStyle name="Standard 59 3 3" xfId="5861"/>
    <cellStyle name="Standard 59 4" xfId="5862"/>
    <cellStyle name="Standard 59 4 2" xfId="5863"/>
    <cellStyle name="Standard 59 4 3" xfId="5864"/>
    <cellStyle name="Standard 59 5" xfId="5865"/>
    <cellStyle name="Standard 59 5 2" xfId="5866"/>
    <cellStyle name="Standard 59 5 3" xfId="5867"/>
    <cellStyle name="Standard 59 6" xfId="5868"/>
    <cellStyle name="Standard 59 6 2" xfId="5869"/>
    <cellStyle name="Standard 59 6 3" xfId="5870"/>
    <cellStyle name="Standard 59 7" xfId="5871"/>
    <cellStyle name="Standard 59 8" xfId="5872"/>
    <cellStyle name="Standard 6" xfId="5873"/>
    <cellStyle name="Standard 6 2" xfId="5874"/>
    <cellStyle name="Standard 6 3" xfId="5875"/>
    <cellStyle name="Standard 6 4" xfId="5876"/>
    <cellStyle name="Standard 60" xfId="5877"/>
    <cellStyle name="Standard 60 2" xfId="5878"/>
    <cellStyle name="Standard 60 2 2" xfId="5879"/>
    <cellStyle name="Standard 60 2 2 2" xfId="5880"/>
    <cellStyle name="Standard 60 2 2 2 2" xfId="5881"/>
    <cellStyle name="Standard 60 2 2 3" xfId="5882"/>
    <cellStyle name="Standard 60 2 3" xfId="5883"/>
    <cellStyle name="Standard 60 2 3 2" xfId="5884"/>
    <cellStyle name="Standard 60 2 4" xfId="5885"/>
    <cellStyle name="Standard 60 3" xfId="5886"/>
    <cellStyle name="Standard 60 3 2" xfId="5887"/>
    <cellStyle name="Standard 60 3 2 2" xfId="5888"/>
    <cellStyle name="Standard 60 3 3" xfId="5889"/>
    <cellStyle name="Standard 60 4" xfId="5890"/>
    <cellStyle name="Standard 60 4 2" xfId="5891"/>
    <cellStyle name="Standard 60 4 3" xfId="5892"/>
    <cellStyle name="Standard 60 5" xfId="5893"/>
    <cellStyle name="Standard 60 5 2" xfId="5894"/>
    <cellStyle name="Standard 60 5 3" xfId="5895"/>
    <cellStyle name="Standard 60 6" xfId="5896"/>
    <cellStyle name="Standard 60 6 2" xfId="5897"/>
    <cellStyle name="Standard 60 6 3" xfId="5898"/>
    <cellStyle name="Standard 60 7" xfId="5899"/>
    <cellStyle name="Standard 60 8" xfId="5900"/>
    <cellStyle name="Standard 61" xfId="5901"/>
    <cellStyle name="Standard 61 2" xfId="5902"/>
    <cellStyle name="Standard 61 2 2" xfId="5903"/>
    <cellStyle name="Standard 61 2 2 2" xfId="5904"/>
    <cellStyle name="Standard 61 2 2 2 2" xfId="5905"/>
    <cellStyle name="Standard 61 2 2 3" xfId="5906"/>
    <cellStyle name="Standard 61 2 3" xfId="5907"/>
    <cellStyle name="Standard 61 2 3 2" xfId="5908"/>
    <cellStyle name="Standard 61 2 4" xfId="5909"/>
    <cellStyle name="Standard 61 3" xfId="5910"/>
    <cellStyle name="Standard 61 3 2" xfId="5911"/>
    <cellStyle name="Standard 61 3 2 2" xfId="5912"/>
    <cellStyle name="Standard 61 3 3" xfId="5913"/>
    <cellStyle name="Standard 61 4" xfId="5914"/>
    <cellStyle name="Standard 61 4 2" xfId="5915"/>
    <cellStyle name="Standard 61 4 3" xfId="5916"/>
    <cellStyle name="Standard 61 5" xfId="5917"/>
    <cellStyle name="Standard 61 5 2" xfId="5918"/>
    <cellStyle name="Standard 61 5 3" xfId="5919"/>
    <cellStyle name="Standard 61 6" xfId="5920"/>
    <cellStyle name="Standard 61 6 2" xfId="5921"/>
    <cellStyle name="Standard 61 6 3" xfId="5922"/>
    <cellStyle name="Standard 61 7" xfId="5923"/>
    <cellStyle name="Standard 61 8" xfId="5924"/>
    <cellStyle name="Standard 62" xfId="5925"/>
    <cellStyle name="Standard 62 2" xfId="5926"/>
    <cellStyle name="Standard 62 2 2" xfId="5927"/>
    <cellStyle name="Standard 62 2 2 2" xfId="5928"/>
    <cellStyle name="Standard 62 2 2 2 2" xfId="5929"/>
    <cellStyle name="Standard 62 2 2 3" xfId="5930"/>
    <cellStyle name="Standard 62 2 3" xfId="5931"/>
    <cellStyle name="Standard 62 2 3 2" xfId="5932"/>
    <cellStyle name="Standard 62 2 4" xfId="5933"/>
    <cellStyle name="Standard 62 3" xfId="5934"/>
    <cellStyle name="Standard 62 3 2" xfId="5935"/>
    <cellStyle name="Standard 62 3 2 2" xfId="5936"/>
    <cellStyle name="Standard 62 3 3" xfId="5937"/>
    <cellStyle name="Standard 62 4" xfId="5938"/>
    <cellStyle name="Standard 62 4 2" xfId="5939"/>
    <cellStyle name="Standard 62 4 3" xfId="5940"/>
    <cellStyle name="Standard 62 5" xfId="5941"/>
    <cellStyle name="Standard 62 5 2" xfId="5942"/>
    <cellStyle name="Standard 62 5 3" xfId="5943"/>
    <cellStyle name="Standard 62 6" xfId="5944"/>
    <cellStyle name="Standard 62 6 2" xfId="5945"/>
    <cellStyle name="Standard 62 6 3" xfId="5946"/>
    <cellStyle name="Standard 62 7" xfId="5947"/>
    <cellStyle name="Standard 62 8" xfId="5948"/>
    <cellStyle name="Standard 63" xfId="5949"/>
    <cellStyle name="Standard 63 2" xfId="5950"/>
    <cellStyle name="Standard 63 2 2" xfId="5951"/>
    <cellStyle name="Standard 63 2 2 2" xfId="5952"/>
    <cellStyle name="Standard 63 2 2 2 2" xfId="5953"/>
    <cellStyle name="Standard 63 2 2 3" xfId="5954"/>
    <cellStyle name="Standard 63 2 3" xfId="5955"/>
    <cellStyle name="Standard 63 2 3 2" xfId="5956"/>
    <cellStyle name="Standard 63 2 4" xfId="5957"/>
    <cellStyle name="Standard 63 3" xfId="5958"/>
    <cellStyle name="Standard 63 3 2" xfId="5959"/>
    <cellStyle name="Standard 63 3 2 2" xfId="5960"/>
    <cellStyle name="Standard 63 3 3" xfId="5961"/>
    <cellStyle name="Standard 63 4" xfId="5962"/>
    <cellStyle name="Standard 63 4 2" xfId="5963"/>
    <cellStyle name="Standard 63 4 3" xfId="5964"/>
    <cellStyle name="Standard 63 5" xfId="5965"/>
    <cellStyle name="Standard 63 5 2" xfId="5966"/>
    <cellStyle name="Standard 63 5 3" xfId="5967"/>
    <cellStyle name="Standard 63 6" xfId="5968"/>
    <cellStyle name="Standard 63 6 2" xfId="5969"/>
    <cellStyle name="Standard 63 6 3" xfId="5970"/>
    <cellStyle name="Standard 63 7" xfId="5971"/>
    <cellStyle name="Standard 63 8" xfId="5972"/>
    <cellStyle name="Standard 64" xfId="5973"/>
    <cellStyle name="Standard 64 2" xfId="5974"/>
    <cellStyle name="Standard 64 2 2" xfId="5975"/>
    <cellStyle name="Standard 64 2 2 2" xfId="5976"/>
    <cellStyle name="Standard 64 2 2 2 2" xfId="5977"/>
    <cellStyle name="Standard 64 2 2 3" xfId="5978"/>
    <cellStyle name="Standard 64 2 3" xfId="5979"/>
    <cellStyle name="Standard 64 2 3 2" xfId="5980"/>
    <cellStyle name="Standard 64 2 4" xfId="5981"/>
    <cellStyle name="Standard 64 3" xfId="5982"/>
    <cellStyle name="Standard 64 3 2" xfId="5983"/>
    <cellStyle name="Standard 64 3 2 2" xfId="5984"/>
    <cellStyle name="Standard 64 3 3" xfId="5985"/>
    <cellStyle name="Standard 64 4" xfId="5986"/>
    <cellStyle name="Standard 64 4 2" xfId="5987"/>
    <cellStyle name="Standard 64 4 3" xfId="5988"/>
    <cellStyle name="Standard 64 5" xfId="5989"/>
    <cellStyle name="Standard 64 5 2" xfId="5990"/>
    <cellStyle name="Standard 64 5 3" xfId="5991"/>
    <cellStyle name="Standard 64 6" xfId="5992"/>
    <cellStyle name="Standard 64 6 2" xfId="5993"/>
    <cellStyle name="Standard 64 6 3" xfId="5994"/>
    <cellStyle name="Standard 64 7" xfId="5995"/>
    <cellStyle name="Standard 64 8" xfId="5996"/>
    <cellStyle name="Standard 65" xfId="5997"/>
    <cellStyle name="Standard 65 2" xfId="5998"/>
    <cellStyle name="Standard 65 2 2" xfId="5999"/>
    <cellStyle name="Standard 65 2 2 2" xfId="6000"/>
    <cellStyle name="Standard 65 2 2 2 2" xfId="6001"/>
    <cellStyle name="Standard 65 2 2 3" xfId="6002"/>
    <cellStyle name="Standard 65 2 3" xfId="6003"/>
    <cellStyle name="Standard 65 2 3 2" xfId="6004"/>
    <cellStyle name="Standard 65 2 4" xfId="6005"/>
    <cellStyle name="Standard 65 3" xfId="6006"/>
    <cellStyle name="Standard 65 3 2" xfId="6007"/>
    <cellStyle name="Standard 65 3 2 2" xfId="6008"/>
    <cellStyle name="Standard 65 3 3" xfId="6009"/>
    <cellStyle name="Standard 65 4" xfId="6010"/>
    <cellStyle name="Standard 65 4 2" xfId="6011"/>
    <cellStyle name="Standard 65 4 3" xfId="6012"/>
    <cellStyle name="Standard 65 5" xfId="6013"/>
    <cellStyle name="Standard 65 5 2" xfId="6014"/>
    <cellStyle name="Standard 65 5 3" xfId="6015"/>
    <cellStyle name="Standard 65 6" xfId="6016"/>
    <cellStyle name="Standard 65 6 2" xfId="6017"/>
    <cellStyle name="Standard 65 6 3" xfId="6018"/>
    <cellStyle name="Standard 65 7" xfId="6019"/>
    <cellStyle name="Standard 65 8" xfId="6020"/>
    <cellStyle name="Standard 66" xfId="6021"/>
    <cellStyle name="Standard 66 2" xfId="6022"/>
    <cellStyle name="Standard 66 2 2" xfId="6023"/>
    <cellStyle name="Standard 66 2 2 2" xfId="6024"/>
    <cellStyle name="Standard 66 2 2 2 2" xfId="6025"/>
    <cellStyle name="Standard 66 2 2 3" xfId="6026"/>
    <cellStyle name="Standard 66 2 3" xfId="6027"/>
    <cellStyle name="Standard 66 2 3 2" xfId="6028"/>
    <cellStyle name="Standard 66 2 4" xfId="6029"/>
    <cellStyle name="Standard 66 3" xfId="6030"/>
    <cellStyle name="Standard 66 3 2" xfId="6031"/>
    <cellStyle name="Standard 66 3 2 2" xfId="6032"/>
    <cellStyle name="Standard 66 3 3" xfId="6033"/>
    <cellStyle name="Standard 66 4" xfId="6034"/>
    <cellStyle name="Standard 66 4 2" xfId="6035"/>
    <cellStyle name="Standard 66 4 3" xfId="6036"/>
    <cellStyle name="Standard 66 5" xfId="6037"/>
    <cellStyle name="Standard 66 5 2" xfId="6038"/>
    <cellStyle name="Standard 66 5 3" xfId="6039"/>
    <cellStyle name="Standard 66 6" xfId="6040"/>
    <cellStyle name="Standard 66 6 2" xfId="6041"/>
    <cellStyle name="Standard 66 6 3" xfId="6042"/>
    <cellStyle name="Standard 66 7" xfId="6043"/>
    <cellStyle name="Standard 66 8" xfId="6044"/>
    <cellStyle name="Standard 67" xfId="6045"/>
    <cellStyle name="Standard 67 2" xfId="6046"/>
    <cellStyle name="Standard 67 2 2" xfId="6047"/>
    <cellStyle name="Standard 67 2 2 2" xfId="6048"/>
    <cellStyle name="Standard 67 2 2 2 2" xfId="6049"/>
    <cellStyle name="Standard 67 2 2 3" xfId="6050"/>
    <cellStyle name="Standard 67 2 3" xfId="6051"/>
    <cellStyle name="Standard 67 2 3 2" xfId="6052"/>
    <cellStyle name="Standard 67 2 4" xfId="6053"/>
    <cellStyle name="Standard 67 3" xfId="6054"/>
    <cellStyle name="Standard 67 3 2" xfId="6055"/>
    <cellStyle name="Standard 67 3 2 2" xfId="6056"/>
    <cellStyle name="Standard 67 3 3" xfId="6057"/>
    <cellStyle name="Standard 67 4" xfId="6058"/>
    <cellStyle name="Standard 67 4 2" xfId="6059"/>
    <cellStyle name="Standard 67 4 3" xfId="6060"/>
    <cellStyle name="Standard 67 5" xfId="6061"/>
    <cellStyle name="Standard 67 5 2" xfId="6062"/>
    <cellStyle name="Standard 67 5 3" xfId="6063"/>
    <cellStyle name="Standard 67 6" xfId="6064"/>
    <cellStyle name="Standard 67 6 2" xfId="6065"/>
    <cellStyle name="Standard 67 6 3" xfId="6066"/>
    <cellStyle name="Standard 67 7" xfId="6067"/>
    <cellStyle name="Standard 67 8" xfId="6068"/>
    <cellStyle name="Standard 68" xfId="6069"/>
    <cellStyle name="Standard 68 2" xfId="6070"/>
    <cellStyle name="Standard 68 2 2" xfId="6071"/>
    <cellStyle name="Standard 68 2 2 2" xfId="6072"/>
    <cellStyle name="Standard 68 2 2 2 2" xfId="6073"/>
    <cellStyle name="Standard 68 2 2 3" xfId="6074"/>
    <cellStyle name="Standard 68 2 3" xfId="6075"/>
    <cellStyle name="Standard 68 2 3 2" xfId="6076"/>
    <cellStyle name="Standard 68 2 4" xfId="6077"/>
    <cellStyle name="Standard 68 3" xfId="6078"/>
    <cellStyle name="Standard 68 3 2" xfId="6079"/>
    <cellStyle name="Standard 68 3 2 2" xfId="6080"/>
    <cellStyle name="Standard 68 3 3" xfId="6081"/>
    <cellStyle name="Standard 68 4" xfId="6082"/>
    <cellStyle name="Standard 68 4 2" xfId="6083"/>
    <cellStyle name="Standard 68 4 3" xfId="6084"/>
    <cellStyle name="Standard 68 5" xfId="6085"/>
    <cellStyle name="Standard 68 5 2" xfId="6086"/>
    <cellStyle name="Standard 68 5 3" xfId="6087"/>
    <cellStyle name="Standard 68 6" xfId="6088"/>
    <cellStyle name="Standard 68 6 2" xfId="6089"/>
    <cellStyle name="Standard 68 6 3" xfId="6090"/>
    <cellStyle name="Standard 68 7" xfId="6091"/>
    <cellStyle name="Standard 68 8" xfId="6092"/>
    <cellStyle name="Standard 69" xfId="6093"/>
    <cellStyle name="Standard 69 2" xfId="6094"/>
    <cellStyle name="Standard 69 2 2" xfId="6095"/>
    <cellStyle name="Standard 69 2 2 2" xfId="6096"/>
    <cellStyle name="Standard 69 2 2 2 2" xfId="6097"/>
    <cellStyle name="Standard 69 2 2 3" xfId="6098"/>
    <cellStyle name="Standard 69 2 3" xfId="6099"/>
    <cellStyle name="Standard 69 2 3 2" xfId="6100"/>
    <cellStyle name="Standard 69 2 4" xfId="6101"/>
    <cellStyle name="Standard 69 3" xfId="6102"/>
    <cellStyle name="Standard 69 3 2" xfId="6103"/>
    <cellStyle name="Standard 69 3 2 2" xfId="6104"/>
    <cellStyle name="Standard 69 3 3" xfId="6105"/>
    <cellStyle name="Standard 69 4" xfId="6106"/>
    <cellStyle name="Standard 69 4 2" xfId="6107"/>
    <cellStyle name="Standard 69 4 3" xfId="6108"/>
    <cellStyle name="Standard 69 5" xfId="6109"/>
    <cellStyle name="Standard 69 5 2" xfId="6110"/>
    <cellStyle name="Standard 69 5 3" xfId="6111"/>
    <cellStyle name="Standard 69 6" xfId="6112"/>
    <cellStyle name="Standard 69 6 2" xfId="6113"/>
    <cellStyle name="Standard 69 6 3" xfId="6114"/>
    <cellStyle name="Standard 69 7" xfId="6115"/>
    <cellStyle name="Standard 69 8" xfId="6116"/>
    <cellStyle name="Standard 7" xfId="6117"/>
    <cellStyle name="Standard 7 2" xfId="6118"/>
    <cellStyle name="Standard 7 3" xfId="6119"/>
    <cellStyle name="Standard 70" xfId="6120"/>
    <cellStyle name="Standard 71" xfId="6121"/>
    <cellStyle name="Standard 72" xfId="6122"/>
    <cellStyle name="Standard 73" xfId="6123"/>
    <cellStyle name="Standard 74" xfId="6124"/>
    <cellStyle name="Standard 75" xfId="6125"/>
    <cellStyle name="Standard 76" xfId="6126"/>
    <cellStyle name="Standard 77" xfId="6127"/>
    <cellStyle name="Standard 78" xfId="6128"/>
    <cellStyle name="Standard 79" xfId="6129"/>
    <cellStyle name="Standard 8" xfId="6130"/>
    <cellStyle name="Standard 8 2" xfId="6131"/>
    <cellStyle name="Standard 80" xfId="6132"/>
    <cellStyle name="Standard 81" xfId="6133"/>
    <cellStyle name="Standard 82" xfId="6134"/>
    <cellStyle name="Standard 83" xfId="6135"/>
    <cellStyle name="Standard 84" xfId="6136"/>
    <cellStyle name="Standard 85" xfId="6137"/>
    <cellStyle name="Standard 86" xfId="6138"/>
    <cellStyle name="Standard 87" xfId="6139"/>
    <cellStyle name="Standard 88" xfId="6140"/>
    <cellStyle name="Standard 89" xfId="6141"/>
    <cellStyle name="Standard 9" xfId="6142"/>
    <cellStyle name="Standard 9 2" xfId="6143"/>
    <cellStyle name="Standard 90" xfId="6144"/>
    <cellStyle name="Standard 91" xfId="6145"/>
    <cellStyle name="Standard 92" xfId="6146"/>
    <cellStyle name="Standard 93" xfId="6147"/>
    <cellStyle name="Standard 94" xfId="6148"/>
    <cellStyle name="Standard 95" xfId="6149"/>
    <cellStyle name="Standard 96" xfId="6150"/>
    <cellStyle name="Standard 97" xfId="6151"/>
    <cellStyle name="Standard 98" xfId="6152"/>
    <cellStyle name="Standard 99" xfId="6153"/>
    <cellStyle name="Standard ganz" xfId="6154"/>
    <cellStyle name="Standard hoch" xfId="6155"/>
    <cellStyle name="Standard Mitte" xfId="6156"/>
    <cellStyle name="Standard[8]" xfId="6157"/>
    <cellStyle name="Standard_AUßER_FL" xfId="6354"/>
    <cellStyle name="Standard_OeNB_ Gemeinden_Schulden Zeitreihe" xfId="8"/>
    <cellStyle name="Standard_Schulden ab 1980" xfId="9"/>
    <cellStyle name="Standard_Tabelle 5.5.1" xfId="1"/>
    <cellStyle name="Standard1Dez" xfId="6158"/>
    <cellStyle name="Standard2DEZ" xfId="6159"/>
    <cellStyle name="Stil 1" xfId="6160"/>
    <cellStyle name="Stil 2" xfId="6161"/>
    <cellStyle name="Stil 3" xfId="6162"/>
    <cellStyle name="Style 1" xfId="6163"/>
    <cellStyle name="Style 1 2" xfId="6164"/>
    <cellStyle name="Style 21" xfId="6165"/>
    <cellStyle name="Style 22" xfId="6166"/>
    <cellStyle name="Style 23" xfId="6167"/>
    <cellStyle name="Style 24" xfId="6168"/>
    <cellStyle name="Style 25" xfId="6169"/>
    <cellStyle name="Style 26" xfId="6170"/>
    <cellStyle name="sub" xfId="6171"/>
    <cellStyle name="SubTotal" xfId="6172"/>
    <cellStyle name="Summenzeile" xfId="6173"/>
    <cellStyle name="Számítás" xfId="6174"/>
    <cellStyle name="Tab_kopf" xfId="6175"/>
    <cellStyle name="Table_center" xfId="6176"/>
    <cellStyle name="test" xfId="6177"/>
    <cellStyle name="test 2" xfId="6178"/>
    <cellStyle name="test_TableB_box" xfId="6179"/>
    <cellStyle name="Testo avviso" xfId="6180"/>
    <cellStyle name="Testo descrittivo" xfId="6181"/>
    <cellStyle name="Text upozorn?ní" xfId="6182"/>
    <cellStyle name="Text upozornění" xfId="6183"/>
    <cellStyle name="texte" xfId="6184"/>
    <cellStyle name="Title" xfId="6185"/>
    <cellStyle name="Title 2" xfId="6186"/>
    <cellStyle name="Titolo" xfId="6187"/>
    <cellStyle name="Titolo 1" xfId="6188"/>
    <cellStyle name="Titolo 2" xfId="6189"/>
    <cellStyle name="Titolo 3" xfId="6190"/>
    <cellStyle name="Titolo 3 2" xfId="6191"/>
    <cellStyle name="Titolo 3 2 2" xfId="6192"/>
    <cellStyle name="Titolo 3 2 2 2" xfId="6193"/>
    <cellStyle name="Titolo 3 2 3" xfId="6194"/>
    <cellStyle name="Titolo 3 3" xfId="6195"/>
    <cellStyle name="Titolo 3 3 2" xfId="6196"/>
    <cellStyle name="Titolo 3 4" xfId="6197"/>
    <cellStyle name="Titolo 4" xfId="6198"/>
    <cellStyle name="titre" xfId="6199"/>
    <cellStyle name="titre 2" xfId="6200"/>
    <cellStyle name="titre_TableB_box" xfId="6201"/>
    <cellStyle name="TOP" xfId="6202"/>
    <cellStyle name="Totaal" xfId="6203"/>
    <cellStyle name="Totaal 2" xfId="6204"/>
    <cellStyle name="Total" xfId="6205"/>
    <cellStyle name="Total 2" xfId="6206"/>
    <cellStyle name="Total 2 2" xfId="6207"/>
    <cellStyle name="Total 3" xfId="6208"/>
    <cellStyle name="Total 3 2" xfId="6209"/>
    <cellStyle name="Total 4" xfId="6210"/>
    <cellStyle name="Total 5" xfId="6211"/>
    <cellStyle name="Total 6" xfId="6212"/>
    <cellStyle name="Totale" xfId="6213"/>
    <cellStyle name="Tsd" xfId="6214"/>
    <cellStyle name="Überschrift 1 10" xfId="6215"/>
    <cellStyle name="Überschrift 1 11" xfId="6216"/>
    <cellStyle name="Überschrift 1 2" xfId="6217"/>
    <cellStyle name="Überschrift 1 3" xfId="6218"/>
    <cellStyle name="Überschrift 1 4" xfId="6219"/>
    <cellStyle name="Überschrift 1 5" xfId="6220"/>
    <cellStyle name="Überschrift 1 6" xfId="6221"/>
    <cellStyle name="Überschrift 1 7" xfId="6222"/>
    <cellStyle name="Überschrift 1 8" xfId="6223"/>
    <cellStyle name="Überschrift 1 9" xfId="6224"/>
    <cellStyle name="Überschrift 10" xfId="6225"/>
    <cellStyle name="Überschrift 2 10" xfId="6226"/>
    <cellStyle name="Überschrift 2 11" xfId="6227"/>
    <cellStyle name="Überschrift 2 2" xfId="6228"/>
    <cellStyle name="Überschrift 2 3" xfId="6229"/>
    <cellStyle name="Überschrift 2 4" xfId="6230"/>
    <cellStyle name="Überschrift 2 5" xfId="6231"/>
    <cellStyle name="Überschrift 2 6" xfId="6232"/>
    <cellStyle name="Überschrift 2 7" xfId="6233"/>
    <cellStyle name="Überschrift 2 8" xfId="6234"/>
    <cellStyle name="Überschrift 2 9" xfId="6235"/>
    <cellStyle name="Überschrift 3 10" xfId="6236"/>
    <cellStyle name="Überschrift 3 11" xfId="6237"/>
    <cellStyle name="Überschrift 3 2" xfId="6238"/>
    <cellStyle name="Überschrift 3 3" xfId="6239"/>
    <cellStyle name="Überschrift 3 4" xfId="6240"/>
    <cellStyle name="Überschrift 3 5" xfId="6241"/>
    <cellStyle name="Überschrift 3 6" xfId="6242"/>
    <cellStyle name="Überschrift 3 7" xfId="6243"/>
    <cellStyle name="Überschrift 3 8" xfId="6244"/>
    <cellStyle name="Überschrift 3 9" xfId="6245"/>
    <cellStyle name="Überschrift 4 10" xfId="6246"/>
    <cellStyle name="Überschrift 4 11" xfId="6247"/>
    <cellStyle name="Überschrift 4 2" xfId="6248"/>
    <cellStyle name="Überschrift 4 3" xfId="6249"/>
    <cellStyle name="Überschrift 4 4" xfId="6250"/>
    <cellStyle name="Überschrift 4 5" xfId="6251"/>
    <cellStyle name="Überschrift 4 6" xfId="6252"/>
    <cellStyle name="Überschrift 4 7" xfId="6253"/>
    <cellStyle name="Überschrift 4 8" xfId="6254"/>
    <cellStyle name="Überschrift 4 9" xfId="6255"/>
    <cellStyle name="Überschrift 5" xfId="6256"/>
    <cellStyle name="Überschrift 6" xfId="6257"/>
    <cellStyle name="Überschrift 7" xfId="6258"/>
    <cellStyle name="Überschrift 8" xfId="6259"/>
    <cellStyle name="Überschrift 9" xfId="6260"/>
    <cellStyle name="Überschrift F1" xfId="2"/>
    <cellStyle name="Überschrift F2" xfId="3"/>
    <cellStyle name="Überschrift F3" xfId="4"/>
    <cellStyle name="Überschrift klein" xfId="6261"/>
    <cellStyle name="Überschrift klein 2" xfId="6262"/>
    <cellStyle name="Überschrift klein 3" xfId="6263"/>
    <cellStyle name="Überschrift klein_berechnungen_neu-variante" xfId="6264"/>
    <cellStyle name="Übersicht" xfId="6265"/>
    <cellStyle name="Ueberschrift Haupt" xfId="6266"/>
    <cellStyle name="Ueberschrift Unterk" xfId="6267"/>
    <cellStyle name="Undefiniert" xfId="6268"/>
    <cellStyle name="Valore non valido" xfId="6269"/>
    <cellStyle name="Valore valido" xfId="6270"/>
    <cellStyle name="Valuta (0)_1996-97" xfId="6271"/>
    <cellStyle name="Valuta_1996-97" xfId="6272"/>
    <cellStyle name="Valuta0" xfId="6273"/>
    <cellStyle name="Valuta0 2" xfId="6274"/>
    <cellStyle name="Vast" xfId="6275"/>
    <cellStyle name="Vast 2" xfId="6276"/>
    <cellStyle name="Verknüpfte Zelle 10" xfId="6277"/>
    <cellStyle name="Verknüpfte Zelle 11" xfId="6278"/>
    <cellStyle name="Verknüpfte Zelle 2" xfId="6279"/>
    <cellStyle name="Verknüpfte Zelle 3" xfId="6280"/>
    <cellStyle name="Verknüpfte Zelle 4" xfId="6281"/>
    <cellStyle name="Verknüpfte Zelle 5" xfId="6282"/>
    <cellStyle name="Verknüpfte Zelle 6" xfId="6283"/>
    <cellStyle name="Verknüpfte Zelle 7" xfId="6284"/>
    <cellStyle name="Verknüpfte Zelle 8" xfId="6285"/>
    <cellStyle name="Verknüpfte Zelle 9" xfId="6286"/>
    <cellStyle name="Vstup" xfId="6287"/>
    <cellStyle name="Výpo?et" xfId="6288"/>
    <cellStyle name="Výpočet" xfId="6289"/>
    <cellStyle name="Výstup" xfId="6290"/>
    <cellStyle name="Vysv?tlující text" xfId="6291"/>
    <cellStyle name="Vysvětlující text" xfId="6292"/>
    <cellStyle name="Währung 2" xfId="6293"/>
    <cellStyle name="Währung 2 2" xfId="6294"/>
    <cellStyle name="Währung 2 2 2" xfId="6295"/>
    <cellStyle name="Währung 2 2 2 2" xfId="6296"/>
    <cellStyle name="Währung 2 2 3" xfId="6297"/>
    <cellStyle name="Währung 2 3" xfId="6298"/>
    <cellStyle name="Währung 2 3 2" xfId="6299"/>
    <cellStyle name="Währung 2 3 2 2" xfId="6300"/>
    <cellStyle name="Währung 2 3 3" xfId="6301"/>
    <cellStyle name="Währung 2 4" xfId="6302"/>
    <cellStyle name="Währung 2 4 2" xfId="6303"/>
    <cellStyle name="Währung 2 5" xfId="6304"/>
    <cellStyle name="Währung 3" xfId="6305"/>
    <cellStyle name="Währung 3 2" xfId="6306"/>
    <cellStyle name="Währung 3 2 2" xfId="6307"/>
    <cellStyle name="Währung 3 2 3" xfId="6308"/>
    <cellStyle name="Währung 3 3" xfId="6309"/>
    <cellStyle name="Währung 3 4" xfId="6310"/>
    <cellStyle name="Warnender Text 10" xfId="6311"/>
    <cellStyle name="Warnender Text 11" xfId="6312"/>
    <cellStyle name="Warnender Text 2" xfId="6313"/>
    <cellStyle name="Warnender Text 3" xfId="6314"/>
    <cellStyle name="Warnender Text 4" xfId="6315"/>
    <cellStyle name="Warnender Text 5" xfId="6316"/>
    <cellStyle name="Warnender Text 6" xfId="6317"/>
    <cellStyle name="Warnender Text 7" xfId="6318"/>
    <cellStyle name="Warnender Text 8" xfId="6319"/>
    <cellStyle name="Warnender Text 9" xfId="6320"/>
    <cellStyle name="Warning Text" xfId="6321"/>
    <cellStyle name="Warning Text 2" xfId="6322"/>
    <cellStyle name="Warning Text 3" xfId="6323"/>
    <cellStyle name="Weiss" xfId="6324"/>
    <cellStyle name="Zahl3" xfId="6325"/>
    <cellStyle name="Zahl4" xfId="6326"/>
    <cellStyle name="Zahl5" xfId="6327"/>
    <cellStyle name="Zahl6" xfId="6328"/>
    <cellStyle name="Zeile 1" xfId="6329"/>
    <cellStyle name="Zelle überprüfen 10" xfId="6330"/>
    <cellStyle name="Zelle überprüfen 11" xfId="6331"/>
    <cellStyle name="Zelle überprüfen 2" xfId="6332"/>
    <cellStyle name="Zelle überprüfen 3" xfId="6333"/>
    <cellStyle name="Zelle überprüfen 4" xfId="6334"/>
    <cellStyle name="Zelle überprüfen 5" xfId="6335"/>
    <cellStyle name="Zelle überprüfen 6" xfId="6336"/>
    <cellStyle name="Zelle überprüfen 7" xfId="6337"/>
    <cellStyle name="Zelle überprüfen 8" xfId="6338"/>
    <cellStyle name="Zelle überprüfen 9" xfId="6339"/>
    <cellStyle name="Zvýrazn?ní 1" xfId="6340"/>
    <cellStyle name="Zvýrazn?ní 2" xfId="6341"/>
    <cellStyle name="Zvýrazn?ní 3" xfId="6342"/>
    <cellStyle name="Zvýrazn?ní 4" xfId="6343"/>
    <cellStyle name="Zvýrazn?ní 5" xfId="6344"/>
    <cellStyle name="Zvýrazn?ní 6" xfId="6345"/>
    <cellStyle name="Zvýraznění 1" xfId="6346"/>
    <cellStyle name="Zvýraznění 2" xfId="6347"/>
    <cellStyle name="Zvýraznění 3" xfId="6348"/>
    <cellStyle name="Zvýraznění 4" xfId="6349"/>
    <cellStyle name="Zvýraznění 5" xfId="6350"/>
    <cellStyle name="Zvýraznění 6" xfId="6351"/>
    <cellStyle name="_x0012_䵴̽ጦ_x0012_䶌̽㩔pTcoicop87-96" xfId="635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C5C2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F7337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0F7337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CM\TABELLEN\Tabell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Q"/>
      <sheetName val="S"/>
      <sheetName val="F"/>
      <sheetName val="GLOBAL"/>
      <sheetName val="LISTE"/>
      <sheetName val="VORLAGE"/>
      <sheetName val="EXOG"/>
      <sheetName val="ExpR"/>
      <sheetName val="ExpN"/>
      <sheetName val="ExpD"/>
      <sheetName val="ExpWB"/>
      <sheetName val="INC"/>
      <sheetName val="INC2"/>
      <sheetName val="PSA"/>
      <sheetName val="GGA"/>
      <sheetName val="CAN"/>
      <sheetName val="EXT"/>
      <sheetName val="Labour"/>
      <sheetName val="Supply"/>
      <sheetName val="MON"/>
      <sheetName val="Tabelle3"/>
      <sheetName val="#Gr Internat Bip"/>
      <sheetName val="#Tab Internat."/>
      <sheetName val="#Graf Untern u. Kons.vertr"/>
      <sheetName val="#Tab. Industrievertrauen"/>
      <sheetName val="#Gr Preise"/>
      <sheetName val="#Tab.PREISE"/>
      <sheetName val="#Gr Infl.beitr.HVPI"/>
      <sheetName val="#HVPI Tab (2)"/>
      <sheetName val="#Gr Arbeit"/>
      <sheetName val="#Tab ARBEIT"/>
      <sheetName val="#GR AH-SA"/>
      <sheetName val="#Tabelle AH-SA"/>
      <sheetName val="#AH-SA-Roh-Q"/>
      <sheetName val="#Rahmenbedingungen"/>
      <sheetName val=" #Progvergl.-im Text"/>
      <sheetName val="#ProgTabelle im Text"/>
      <sheetName val="#Übersicht"/>
      <sheetName val="Gr Prognose"/>
      <sheetName val="GR Prg BIP"/>
      <sheetName val="Gr Prog Kons-Defl"/>
      <sheetName val="GR Prog ALQ"/>
      <sheetName val="Gr Prg Leibil"/>
      <sheetName val=" Tab Prog"/>
      <sheetName val="Beiträge SG-Monate"/>
      <sheetName val="Tab Beiträ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3">
          <cell r="B3">
            <v>1999</v>
          </cell>
          <cell r="C3">
            <v>2000</v>
          </cell>
          <cell r="D3">
            <v>2001</v>
          </cell>
          <cell r="E3">
            <v>2002</v>
          </cell>
        </row>
        <row r="4">
          <cell r="B4" t="str">
            <v>in %</v>
          </cell>
        </row>
        <row r="5">
          <cell r="A5" t="str">
            <v>BIP-Wachstum</v>
          </cell>
        </row>
        <row r="6">
          <cell r="A6" t="str">
            <v>USA</v>
          </cell>
          <cell r="B6">
            <v>4.1182911542898601</v>
          </cell>
          <cell r="C6">
            <v>4.1969868857770436</v>
          </cell>
          <cell r="D6">
            <v>2.9563373093940957</v>
          </cell>
          <cell r="E6">
            <v>3.3136836070378952</v>
          </cell>
        </row>
        <row r="7">
          <cell r="A7" t="str">
            <v>Japan</v>
          </cell>
          <cell r="B7">
            <v>0.33222162777517711</v>
          </cell>
          <cell r="C7">
            <v>1.071597833458134</v>
          </cell>
          <cell r="D7">
            <v>1.492773207661567</v>
          </cell>
          <cell r="E7">
            <v>2.2959643529116867</v>
          </cell>
        </row>
        <row r="8">
          <cell r="A8" t="str">
            <v>Oststaaten</v>
          </cell>
          <cell r="B8">
            <v>2.2315812788403155</v>
          </cell>
          <cell r="C8">
            <v>2.8766793619137547</v>
          </cell>
          <cell r="D8">
            <v>3.1778932055161029</v>
          </cell>
          <cell r="E8">
            <v>3.3079769815529243</v>
          </cell>
        </row>
        <row r="9">
          <cell r="A9" t="str">
            <v>Euroraum</v>
          </cell>
          <cell r="B9">
            <v>2.2636511368044676</v>
          </cell>
          <cell r="C9">
            <v>3.5</v>
          </cell>
          <cell r="D9">
            <v>3.3</v>
          </cell>
          <cell r="E9">
            <v>2.9554556025346068</v>
          </cell>
        </row>
        <row r="11">
          <cell r="A11" t="str">
            <v>Zinssätze</v>
          </cell>
        </row>
        <row r="12">
          <cell r="A12" t="str">
            <v>3 Monate</v>
          </cell>
          <cell r="B12">
            <v>2.97</v>
          </cell>
          <cell r="C12">
            <v>3.72</v>
          </cell>
          <cell r="D12">
            <v>3.78</v>
          </cell>
          <cell r="E12">
            <v>3.78</v>
          </cell>
        </row>
        <row r="13">
          <cell r="A13" t="str">
            <v>10 Jahre</v>
          </cell>
          <cell r="B13">
            <v>4.68</v>
          </cell>
          <cell r="C13">
            <v>5.53</v>
          </cell>
          <cell r="D13">
            <v>5.52</v>
          </cell>
          <cell r="E13">
            <v>5.58</v>
          </cell>
        </row>
        <row r="15">
          <cell r="B15" t="str">
            <v>in USD</v>
          </cell>
        </row>
        <row r="16">
          <cell r="A16" t="str">
            <v>Rohölpreis</v>
          </cell>
          <cell r="B16">
            <v>17.762400072150072</v>
          </cell>
          <cell r="C16">
            <v>23.457101880607315</v>
          </cell>
          <cell r="D16">
            <v>20.871083333333331</v>
          </cell>
          <cell r="E16">
            <v>19.227499999999999</v>
          </cell>
        </row>
        <row r="18">
          <cell r="B18" t="str">
            <v>in USD/EUR</v>
          </cell>
        </row>
        <row r="19">
          <cell r="A19" t="str">
            <v>Wechselkurs</v>
          </cell>
          <cell r="B19">
            <v>1.0665</v>
          </cell>
          <cell r="C19">
            <v>0.97107689393939389</v>
          </cell>
          <cell r="D19">
            <v>0.96565999999999996</v>
          </cell>
          <cell r="E19">
            <v>0.96565999999999996</v>
          </cell>
        </row>
        <row r="21">
          <cell r="A21" t="str">
            <v>Quelle: EZB.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sqref="A1:B1"/>
    </sheetView>
  </sheetViews>
  <sheetFormatPr baseColWidth="10" defaultRowHeight="13.2"/>
  <cols>
    <col min="1" max="1" width="7.5546875" customWidth="1"/>
    <col min="2" max="2" width="77" customWidth="1"/>
  </cols>
  <sheetData>
    <row r="1" spans="1:2" ht="24">
      <c r="A1" s="461" t="s">
        <v>341</v>
      </c>
      <c r="B1" s="461"/>
    </row>
    <row r="2" spans="1:2" ht="24">
      <c r="A2" s="460"/>
      <c r="B2" s="460"/>
    </row>
    <row r="3" spans="1:2" ht="33" customHeight="1">
      <c r="A3" s="458" t="s">
        <v>321</v>
      </c>
      <c r="B3" s="459" t="s">
        <v>340</v>
      </c>
    </row>
    <row r="4" spans="1:2" ht="43.2" customHeight="1">
      <c r="A4" s="458" t="s">
        <v>322</v>
      </c>
      <c r="B4" s="459" t="s">
        <v>339</v>
      </c>
    </row>
    <row r="5" spans="1:2" ht="33" customHeight="1">
      <c r="A5" s="458" t="s">
        <v>323</v>
      </c>
      <c r="B5" s="459" t="s">
        <v>324</v>
      </c>
    </row>
    <row r="6" spans="1:2" ht="33" customHeight="1">
      <c r="A6" s="458" t="s">
        <v>325</v>
      </c>
      <c r="B6" s="459" t="s">
        <v>337</v>
      </c>
    </row>
    <row r="7" spans="1:2" ht="33" customHeight="1">
      <c r="A7" s="458" t="s">
        <v>326</v>
      </c>
      <c r="B7" s="459" t="s">
        <v>338</v>
      </c>
    </row>
    <row r="8" spans="1:2" ht="33" customHeight="1">
      <c r="A8" s="458" t="s">
        <v>327</v>
      </c>
      <c r="B8" s="459" t="s">
        <v>328</v>
      </c>
    </row>
    <row r="9" spans="1:2" ht="33" customHeight="1">
      <c r="A9" s="458" t="s">
        <v>329</v>
      </c>
      <c r="B9" s="459" t="s">
        <v>330</v>
      </c>
    </row>
    <row r="10" spans="1:2" ht="33" customHeight="1">
      <c r="A10" s="458" t="s">
        <v>331</v>
      </c>
      <c r="B10" s="459" t="s">
        <v>332</v>
      </c>
    </row>
    <row r="11" spans="1:2" ht="33" customHeight="1">
      <c r="A11" s="458" t="s">
        <v>333</v>
      </c>
      <c r="B11" s="459" t="s">
        <v>334</v>
      </c>
    </row>
    <row r="12" spans="1:2" ht="33" customHeight="1">
      <c r="A12" s="458" t="s">
        <v>335</v>
      </c>
      <c r="B12" s="459" t="s">
        <v>336</v>
      </c>
    </row>
    <row r="13" spans="1:2" ht="33" customHeight="1"/>
    <row r="14" spans="1:2" ht="33" customHeight="1">
      <c r="A14" s="458" t="s">
        <v>342</v>
      </c>
    </row>
    <row r="15" spans="1:2" ht="48" customHeight="1"/>
    <row r="16" spans="1:2" ht="48" customHeight="1"/>
  </sheetData>
  <mergeCells count="1">
    <mergeCell ref="A1:B1"/>
  </mergeCells>
  <pageMargins left="0.7" right="0.7" top="0.78740157499999996" bottom="0.78740157499999996" header="0.3" footer="0.3"/>
  <pageSetup paperSize="9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3"/>
  <sheetViews>
    <sheetView tabSelected="1" topLeftCell="A16" zoomScaleNormal="100" workbookViewId="0">
      <selection activeCell="E39" sqref="E39"/>
    </sheetView>
  </sheetViews>
  <sheetFormatPr baseColWidth="10" defaultColWidth="11.44140625" defaultRowHeight="10.5" customHeight="1"/>
  <cols>
    <col min="1" max="1" width="17.33203125" style="9" customWidth="1"/>
    <col min="2" max="11" width="7" style="3" customWidth="1"/>
    <col min="12" max="12" width="11.44140625" style="3"/>
    <col min="29" max="16384" width="11.44140625" style="3"/>
  </cols>
  <sheetData>
    <row r="1" spans="1:12" s="71" customFormat="1" ht="19.5" customHeight="1">
      <c r="A1" s="67" t="s">
        <v>136</v>
      </c>
    </row>
    <row r="2" spans="1:12" s="71" customFormat="1" ht="11.25" customHeight="1">
      <c r="A2" s="67"/>
    </row>
    <row r="3" spans="1:12" s="71" customFormat="1" ht="17.25" customHeight="1">
      <c r="A3" s="72" t="s">
        <v>110</v>
      </c>
    </row>
    <row r="4" spans="1:12" ht="13.2" customHeight="1" thickBot="1">
      <c r="A4" s="10"/>
    </row>
    <row r="5" spans="1:12" s="117" customFormat="1" ht="12" customHeight="1" thickTop="1" thickBot="1">
      <c r="A5" s="116"/>
      <c r="B5" s="116">
        <v>2006</v>
      </c>
      <c r="C5" s="116">
        <v>2007</v>
      </c>
      <c r="D5" s="116">
        <v>2008</v>
      </c>
      <c r="E5" s="116">
        <v>2009</v>
      </c>
      <c r="F5" s="116">
        <v>2010</v>
      </c>
      <c r="G5" s="116">
        <v>2011</v>
      </c>
      <c r="H5" s="116">
        <v>2012</v>
      </c>
      <c r="I5" s="116">
        <v>2013</v>
      </c>
      <c r="J5" s="116">
        <v>2014</v>
      </c>
      <c r="K5" s="116">
        <v>2015</v>
      </c>
    </row>
    <row r="6" spans="1:12" s="1" customFormat="1" ht="14.25" customHeight="1" thickTop="1">
      <c r="A6" s="17" t="s">
        <v>60</v>
      </c>
      <c r="B6" s="350">
        <v>206.8</v>
      </c>
      <c r="C6" s="350">
        <v>206.8</v>
      </c>
      <c r="D6" s="350">
        <v>206.8</v>
      </c>
      <c r="E6" s="350">
        <v>206.8</v>
      </c>
      <c r="F6" s="350">
        <v>231.5</v>
      </c>
      <c r="G6" s="350">
        <v>251.5</v>
      </c>
      <c r="H6" s="350">
        <v>265.5</v>
      </c>
      <c r="I6" s="350">
        <v>275</v>
      </c>
      <c r="J6" s="350">
        <v>278</v>
      </c>
      <c r="K6" s="350">
        <v>278</v>
      </c>
      <c r="L6" s="78"/>
    </row>
    <row r="7" spans="1:12" s="1" customFormat="1" ht="10.95" customHeight="1">
      <c r="A7" s="92" t="s">
        <v>29</v>
      </c>
      <c r="B7" s="128">
        <v>724.22299999999996</v>
      </c>
      <c r="C7" s="128">
        <v>867.68</v>
      </c>
      <c r="D7" s="128">
        <v>990.03399999999999</v>
      </c>
      <c r="E7" s="128">
        <v>1159.0170000000001</v>
      </c>
      <c r="F7" s="128">
        <v>1341.4390000000001</v>
      </c>
      <c r="G7" s="128">
        <v>1506.0783999999999</v>
      </c>
      <c r="H7" s="128">
        <v>1542.5029999999999</v>
      </c>
      <c r="I7" s="128">
        <v>1626.8979999999999</v>
      </c>
      <c r="J7" s="128">
        <v>1714.277</v>
      </c>
      <c r="K7" s="128">
        <v>1907.652</v>
      </c>
      <c r="L7" s="78"/>
    </row>
    <row r="8" spans="1:12" s="1" customFormat="1" ht="10.199999999999999">
      <c r="A8" s="17" t="s">
        <v>30</v>
      </c>
      <c r="B8" s="350">
        <v>2042.7560000000001</v>
      </c>
      <c r="C8" s="350">
        <v>2271.3829999999998</v>
      </c>
      <c r="D8" s="350">
        <v>2557.1990000000001</v>
      </c>
      <c r="E8" s="350">
        <v>3270.9879999999998</v>
      </c>
      <c r="F8" s="350">
        <v>4135.7939999999999</v>
      </c>
      <c r="G8" s="350">
        <v>3647.212</v>
      </c>
      <c r="H8" s="350">
        <v>3503.8020000000001</v>
      </c>
      <c r="I8" s="350">
        <v>3477.2820000000002</v>
      </c>
      <c r="J8" s="350">
        <v>3533.2059999999997</v>
      </c>
      <c r="K8" s="350">
        <v>3714.3980000000001</v>
      </c>
    </row>
    <row r="9" spans="1:12" s="1" customFormat="1" ht="10.199999999999999">
      <c r="A9" s="92" t="s">
        <v>31</v>
      </c>
      <c r="B9" s="184" t="s">
        <v>28</v>
      </c>
      <c r="C9" s="184" t="s">
        <v>28</v>
      </c>
      <c r="D9" s="184" t="s">
        <v>28</v>
      </c>
      <c r="E9" s="128">
        <v>92</v>
      </c>
      <c r="F9" s="128">
        <v>165.4</v>
      </c>
      <c r="G9" s="128">
        <v>222</v>
      </c>
      <c r="H9" s="128">
        <v>321</v>
      </c>
      <c r="I9" s="128">
        <v>425</v>
      </c>
      <c r="J9" s="128">
        <v>410</v>
      </c>
      <c r="K9" s="128">
        <v>397</v>
      </c>
    </row>
    <row r="10" spans="1:12" s="1" customFormat="1" ht="10.199999999999999">
      <c r="A10" s="17" t="s">
        <v>32</v>
      </c>
      <c r="B10" s="350">
        <v>401.30099999999999</v>
      </c>
      <c r="C10" s="350">
        <v>406.75299999999999</v>
      </c>
      <c r="D10" s="350">
        <v>521.22400000000005</v>
      </c>
      <c r="E10" s="350">
        <v>550.31499999999994</v>
      </c>
      <c r="F10" s="350">
        <v>777.85799999999995</v>
      </c>
      <c r="G10" s="350">
        <v>2129.297</v>
      </c>
      <c r="H10" s="350">
        <v>2456.5259999999998</v>
      </c>
      <c r="I10" s="350">
        <v>1283.769</v>
      </c>
      <c r="J10" s="350">
        <v>1290.3140000000001</v>
      </c>
      <c r="K10" s="350">
        <v>1393.643</v>
      </c>
    </row>
    <row r="11" spans="1:12" s="1" customFormat="1" ht="10.199999999999999">
      <c r="A11" s="92" t="s">
        <v>35</v>
      </c>
      <c r="B11" s="128">
        <v>442.34399999999999</v>
      </c>
      <c r="C11" s="128">
        <v>442.34399999999999</v>
      </c>
      <c r="D11" s="128">
        <v>442.34399999999999</v>
      </c>
      <c r="E11" s="128">
        <v>988.44</v>
      </c>
      <c r="F11" s="128">
        <v>1343.492</v>
      </c>
      <c r="G11" s="128">
        <v>1595.8636000000001</v>
      </c>
      <c r="H11" s="128">
        <v>1560.682</v>
      </c>
      <c r="I11" s="128">
        <v>1904.067</v>
      </c>
      <c r="J11" s="128">
        <v>2869.3449999999998</v>
      </c>
      <c r="K11" s="128">
        <v>3324.377</v>
      </c>
    </row>
    <row r="12" spans="1:12" s="1" customFormat="1" ht="10.199999999999999" customHeight="1">
      <c r="A12" s="17" t="s">
        <v>33</v>
      </c>
      <c r="B12" s="350">
        <v>132.19999999999999</v>
      </c>
      <c r="C12" s="350">
        <v>176.2</v>
      </c>
      <c r="D12" s="350">
        <v>168</v>
      </c>
      <c r="E12" s="350">
        <v>174.5</v>
      </c>
      <c r="F12" s="350">
        <v>234.03</v>
      </c>
      <c r="G12" s="350">
        <v>266.06</v>
      </c>
      <c r="H12" s="350">
        <v>221</v>
      </c>
      <c r="I12" s="350">
        <v>180.83</v>
      </c>
      <c r="J12" s="350">
        <v>140.66</v>
      </c>
      <c r="K12" s="350">
        <v>110.49</v>
      </c>
      <c r="L12" s="16"/>
    </row>
    <row r="13" spans="1:12" s="1" customFormat="1" ht="10.199999999999999" customHeight="1">
      <c r="A13" s="92" t="s">
        <v>34</v>
      </c>
      <c r="B13" s="128">
        <v>83.888000000000005</v>
      </c>
      <c r="C13" s="128">
        <v>78.180999999999997</v>
      </c>
      <c r="D13" s="128">
        <v>72.712999999999994</v>
      </c>
      <c r="E13" s="128">
        <v>72.712999999999994</v>
      </c>
      <c r="F13" s="128">
        <v>95.78</v>
      </c>
      <c r="G13" s="128">
        <v>113.095</v>
      </c>
      <c r="H13" s="128">
        <v>112.095</v>
      </c>
      <c r="I13" s="128">
        <v>102.797</v>
      </c>
      <c r="J13" s="128">
        <v>102.014</v>
      </c>
      <c r="K13" s="128">
        <v>101.511</v>
      </c>
      <c r="L13" s="16"/>
    </row>
    <row r="14" spans="1:12" s="1" customFormat="1" ht="12.75" customHeight="1">
      <c r="A14" s="17" t="s">
        <v>128</v>
      </c>
      <c r="B14" s="350">
        <v>1473.4739999999999</v>
      </c>
      <c r="C14" s="350">
        <v>1394.6310000000001</v>
      </c>
      <c r="D14" s="350">
        <v>1460.06</v>
      </c>
      <c r="E14" s="350">
        <v>1874.0700000000002</v>
      </c>
      <c r="F14" s="350">
        <v>3070.4540000000002</v>
      </c>
      <c r="G14" s="350">
        <v>4027.377</v>
      </c>
      <c r="H14" s="350">
        <v>4349.7328029</v>
      </c>
      <c r="I14" s="350">
        <v>4635.2309999999998</v>
      </c>
      <c r="J14" s="350">
        <v>4893.4070000000002</v>
      </c>
      <c r="K14" s="350">
        <v>5421.608851</v>
      </c>
      <c r="L14" s="16"/>
    </row>
    <row r="15" spans="1:12" s="1" customFormat="1" ht="13.5" customHeight="1">
      <c r="A15" s="110" t="s">
        <v>82</v>
      </c>
      <c r="B15" s="351">
        <v>5506.9859999999999</v>
      </c>
      <c r="C15" s="351">
        <v>5843.9719999999998</v>
      </c>
      <c r="D15" s="351">
        <v>6418.3739999999998</v>
      </c>
      <c r="E15" s="351">
        <v>8388.8429999999989</v>
      </c>
      <c r="F15" s="351">
        <v>11395.746999999999</v>
      </c>
      <c r="G15" s="351">
        <v>13758.483</v>
      </c>
      <c r="H15" s="351">
        <v>14332.8408029</v>
      </c>
      <c r="I15" s="351">
        <v>13910.874</v>
      </c>
      <c r="J15" s="351">
        <v>15231.222999999998</v>
      </c>
      <c r="K15" s="351">
        <v>16648.679851000001</v>
      </c>
    </row>
    <row r="16" spans="1:12" s="4" customFormat="1" ht="10.5" customHeight="1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s="71" customFormat="1" ht="16.5" customHeight="1">
      <c r="A17" s="72" t="s">
        <v>111</v>
      </c>
    </row>
    <row r="18" spans="1:11" ht="12" customHeight="1" thickBot="1">
      <c r="A18" s="10"/>
    </row>
    <row r="19" spans="1:11" s="117" customFormat="1" ht="12" customHeight="1" thickTop="1" thickBot="1">
      <c r="A19" s="116"/>
      <c r="B19" s="116">
        <f t="shared" ref="B19:K19" si="0">B5</f>
        <v>2006</v>
      </c>
      <c r="C19" s="116">
        <f t="shared" si="0"/>
        <v>2007</v>
      </c>
      <c r="D19" s="116">
        <f t="shared" si="0"/>
        <v>2008</v>
      </c>
      <c r="E19" s="116">
        <f t="shared" si="0"/>
        <v>2009</v>
      </c>
      <c r="F19" s="116">
        <f t="shared" si="0"/>
        <v>2010</v>
      </c>
      <c r="G19" s="116">
        <f t="shared" si="0"/>
        <v>2011</v>
      </c>
      <c r="H19" s="116">
        <f t="shared" si="0"/>
        <v>2012</v>
      </c>
      <c r="I19" s="116">
        <f t="shared" si="0"/>
        <v>2013</v>
      </c>
      <c r="J19" s="116">
        <f t="shared" si="0"/>
        <v>2014</v>
      </c>
      <c r="K19" s="116">
        <f t="shared" si="0"/>
        <v>2015</v>
      </c>
    </row>
    <row r="20" spans="1:11" s="1" customFormat="1" ht="14.25" customHeight="1" thickTop="1">
      <c r="A20" s="17" t="s">
        <v>60</v>
      </c>
      <c r="B20" s="320">
        <f t="shared" ref="B20:K20" si="1">B6/B$15*100</f>
        <v>3.7552301749087436</v>
      </c>
      <c r="C20" s="320">
        <f t="shared" si="1"/>
        <v>3.5386890970730187</v>
      </c>
      <c r="D20" s="320">
        <f t="shared" si="1"/>
        <v>3.2219998398348242</v>
      </c>
      <c r="E20" s="320">
        <f t="shared" si="1"/>
        <v>2.4651790479330709</v>
      </c>
      <c r="F20" s="320">
        <f t="shared" si="1"/>
        <v>2.031459631387043</v>
      </c>
      <c r="G20" s="320">
        <f t="shared" si="1"/>
        <v>1.8279631555310278</v>
      </c>
      <c r="H20" s="320">
        <f t="shared" si="1"/>
        <v>1.8523892342841113</v>
      </c>
      <c r="I20" s="320">
        <f t="shared" si="1"/>
        <v>1.9768707559280605</v>
      </c>
      <c r="J20" s="320">
        <f t="shared" si="1"/>
        <v>1.8251981472531789</v>
      </c>
      <c r="K20" s="320">
        <f t="shared" si="1"/>
        <v>1.6698020653169203</v>
      </c>
    </row>
    <row r="21" spans="1:11" s="1" customFormat="1" ht="10.199999999999999">
      <c r="A21" s="92" t="s">
        <v>29</v>
      </c>
      <c r="B21" s="108">
        <f t="shared" ref="B21:K21" si="2">B7/B$15*100</f>
        <v>13.150986764811096</v>
      </c>
      <c r="C21" s="108">
        <f t="shared" si="2"/>
        <v>14.84743595622977</v>
      </c>
      <c r="D21" s="108">
        <f t="shared" si="2"/>
        <v>15.424997047538833</v>
      </c>
      <c r="E21" s="108">
        <f t="shared" si="2"/>
        <v>13.816172265948953</v>
      </c>
      <c r="F21" s="108">
        <f t="shared" si="2"/>
        <v>11.771400330316215</v>
      </c>
      <c r="G21" s="108">
        <f t="shared" si="2"/>
        <v>10.94654403396072</v>
      </c>
      <c r="H21" s="108">
        <f t="shared" si="2"/>
        <v>10.762018648026157</v>
      </c>
      <c r="I21" s="108">
        <f t="shared" si="2"/>
        <v>11.695153014828543</v>
      </c>
      <c r="J21" s="108">
        <f t="shared" si="2"/>
        <v>11.255018720427113</v>
      </c>
      <c r="K21" s="108">
        <f t="shared" si="2"/>
        <v>11.458277875920697</v>
      </c>
    </row>
    <row r="22" spans="1:11" s="1" customFormat="1" ht="10.199999999999999">
      <c r="A22" s="17" t="s">
        <v>30</v>
      </c>
      <c r="B22" s="320">
        <f t="shared" ref="B22:K22" si="3">B8/B$15*100</f>
        <v>37.093902181701573</v>
      </c>
      <c r="C22" s="320">
        <f t="shared" si="3"/>
        <v>38.867109561784346</v>
      </c>
      <c r="D22" s="320">
        <f t="shared" si="3"/>
        <v>39.84185091114977</v>
      </c>
      <c r="E22" s="320">
        <f t="shared" si="3"/>
        <v>38.992123228435673</v>
      </c>
      <c r="F22" s="320">
        <f t="shared" si="3"/>
        <v>36.292434361696522</v>
      </c>
      <c r="G22" s="320">
        <f t="shared" si="3"/>
        <v>26.508823683541273</v>
      </c>
      <c r="H22" s="320">
        <f t="shared" si="3"/>
        <v>24.445970259371521</v>
      </c>
      <c r="I22" s="320">
        <f t="shared" si="3"/>
        <v>24.996862166963773</v>
      </c>
      <c r="J22" s="320">
        <f t="shared" si="3"/>
        <v>23.197126061380626</v>
      </c>
      <c r="K22" s="320">
        <f t="shared" si="3"/>
        <v>22.310465653989347</v>
      </c>
    </row>
    <row r="23" spans="1:11" s="1" customFormat="1" ht="10.199999999999999">
      <c r="A23" s="92" t="s">
        <v>31</v>
      </c>
      <c r="B23" s="146" t="s">
        <v>268</v>
      </c>
      <c r="C23" s="146" t="s">
        <v>268</v>
      </c>
      <c r="D23" s="146" t="s">
        <v>268</v>
      </c>
      <c r="E23" s="108">
        <f t="shared" ref="E23:K28" si="4">E9/E$15*100</f>
        <v>1.0966947408599734</v>
      </c>
      <c r="F23" s="108">
        <f t="shared" si="4"/>
        <v>1.4514186740018011</v>
      </c>
      <c r="G23" s="108">
        <f t="shared" si="4"/>
        <v>1.6135499822182431</v>
      </c>
      <c r="H23" s="108">
        <f t="shared" si="4"/>
        <v>2.23961184258079</v>
      </c>
      <c r="I23" s="108">
        <f t="shared" si="4"/>
        <v>3.0551638955251841</v>
      </c>
      <c r="J23" s="108">
        <f t="shared" si="4"/>
        <v>2.6918389941503715</v>
      </c>
      <c r="K23" s="108">
        <f t="shared" si="4"/>
        <v>2.3845734529885516</v>
      </c>
    </row>
    <row r="24" spans="1:11" s="1" customFormat="1" ht="10.199999999999999">
      <c r="A24" s="17" t="s">
        <v>32</v>
      </c>
      <c r="B24" s="320">
        <f t="shared" ref="B24:D28" si="5">B10/B$15*100</f>
        <v>7.2871258434286919</v>
      </c>
      <c r="C24" s="320">
        <f t="shared" si="5"/>
        <v>6.9602147306660607</v>
      </c>
      <c r="D24" s="320">
        <f t="shared" si="5"/>
        <v>8.1208106601453895</v>
      </c>
      <c r="E24" s="320">
        <f t="shared" si="4"/>
        <v>6.5600822425690888</v>
      </c>
      <c r="F24" s="320">
        <f t="shared" si="4"/>
        <v>6.8258623151251072</v>
      </c>
      <c r="G24" s="320">
        <f t="shared" si="4"/>
        <v>15.476248362555669</v>
      </c>
      <c r="H24" s="320">
        <f t="shared" si="4"/>
        <v>17.139142433668592</v>
      </c>
      <c r="I24" s="320">
        <f t="shared" si="4"/>
        <v>9.2285287035163996</v>
      </c>
      <c r="J24" s="320">
        <f t="shared" si="4"/>
        <v>8.4715061948735197</v>
      </c>
      <c r="K24" s="320">
        <f t="shared" si="4"/>
        <v>8.3708919414189538</v>
      </c>
    </row>
    <row r="25" spans="1:11" s="1" customFormat="1" ht="10.199999999999999">
      <c r="A25" s="92" t="s">
        <v>35</v>
      </c>
      <c r="B25" s="108">
        <f t="shared" si="5"/>
        <v>8.032415553625885</v>
      </c>
      <c r="C25" s="108">
        <f t="shared" si="5"/>
        <v>7.5692354446598999</v>
      </c>
      <c r="D25" s="108">
        <f t="shared" si="5"/>
        <v>6.8918389610826667</v>
      </c>
      <c r="E25" s="108">
        <f t="shared" si="4"/>
        <v>11.782792931039479</v>
      </c>
      <c r="F25" s="108">
        <f t="shared" si="4"/>
        <v>11.789415823289161</v>
      </c>
      <c r="G25" s="108">
        <f t="shared" si="4"/>
        <v>11.599124700012348</v>
      </c>
      <c r="H25" s="108">
        <f t="shared" si="4"/>
        <v>10.888853238949137</v>
      </c>
      <c r="I25" s="108">
        <f t="shared" si="4"/>
        <v>13.687615889555179</v>
      </c>
      <c r="J25" s="108">
        <f t="shared" si="4"/>
        <v>18.838572582122922</v>
      </c>
      <c r="K25" s="108">
        <f t="shared" si="4"/>
        <v>19.967811440618949</v>
      </c>
    </row>
    <row r="26" spans="1:11" s="1" customFormat="1" ht="10.199999999999999">
      <c r="A26" s="17" t="s">
        <v>33</v>
      </c>
      <c r="B26" s="320">
        <f t="shared" si="5"/>
        <v>2.4005871814455308</v>
      </c>
      <c r="C26" s="320">
        <f t="shared" si="5"/>
        <v>3.0150726252624072</v>
      </c>
      <c r="D26" s="320">
        <f t="shared" si="5"/>
        <v>2.617485363115331</v>
      </c>
      <c r="E26" s="320">
        <f t="shared" si="4"/>
        <v>2.0801438291311447</v>
      </c>
      <c r="F26" s="320">
        <f t="shared" si="4"/>
        <v>2.0536608964730441</v>
      </c>
      <c r="G26" s="320">
        <f t="shared" si="4"/>
        <v>1.9337887759864221</v>
      </c>
      <c r="H26" s="320">
        <f t="shared" si="4"/>
        <v>1.5419134492534412</v>
      </c>
      <c r="I26" s="320">
        <f t="shared" si="4"/>
        <v>1.2999183228889861</v>
      </c>
      <c r="J26" s="320">
        <f t="shared" si="4"/>
        <v>0.9234977388224177</v>
      </c>
      <c r="K26" s="320">
        <f t="shared" si="4"/>
        <v>0.66365622372973576</v>
      </c>
    </row>
    <row r="27" spans="1:11" s="1" customFormat="1" ht="10.199999999999999">
      <c r="A27" s="92" t="s">
        <v>34</v>
      </c>
      <c r="B27" s="108">
        <f t="shared" si="5"/>
        <v>1.5233014937753611</v>
      </c>
      <c r="C27" s="108">
        <f t="shared" si="5"/>
        <v>1.3378058621772999</v>
      </c>
      <c r="D27" s="108">
        <f t="shared" si="5"/>
        <v>1.1328881738583634</v>
      </c>
      <c r="E27" s="108">
        <f t="shared" si="4"/>
        <v>0.86678222491468737</v>
      </c>
      <c r="F27" s="108">
        <f t="shared" si="4"/>
        <v>0.84048899997516624</v>
      </c>
      <c r="G27" s="108">
        <f t="shared" si="4"/>
        <v>0.8220019605359109</v>
      </c>
      <c r="H27" s="108">
        <f t="shared" si="4"/>
        <v>0.78208501400029184</v>
      </c>
      <c r="I27" s="108">
        <f t="shared" si="4"/>
        <v>0.73896866580777021</v>
      </c>
      <c r="J27" s="108">
        <f t="shared" si="4"/>
        <v>0.66976893451038044</v>
      </c>
      <c r="K27" s="108">
        <f t="shared" si="4"/>
        <v>0.6097240196128989</v>
      </c>
    </row>
    <row r="28" spans="1:11" s="1" customFormat="1" ht="13.5" customHeight="1">
      <c r="A28" s="17" t="s">
        <v>128</v>
      </c>
      <c r="B28" s="320">
        <f t="shared" si="5"/>
        <v>26.756450806303121</v>
      </c>
      <c r="C28" s="320">
        <f t="shared" si="5"/>
        <v>23.8644367221472</v>
      </c>
      <c r="D28" s="320">
        <f t="shared" si="5"/>
        <v>22.748129043274822</v>
      </c>
      <c r="E28" s="320">
        <f t="shared" si="4"/>
        <v>22.340029489167939</v>
      </c>
      <c r="F28" s="320">
        <f t="shared" si="4"/>
        <v>26.943858967735952</v>
      </c>
      <c r="G28" s="320">
        <f t="shared" si="4"/>
        <v>29.271955345658384</v>
      </c>
      <c r="H28" s="320">
        <f t="shared" si="4"/>
        <v>30.348015879865965</v>
      </c>
      <c r="I28" s="320">
        <f t="shared" si="4"/>
        <v>33.320918584986103</v>
      </c>
      <c r="J28" s="320">
        <f t="shared" si="4"/>
        <v>32.127472626459479</v>
      </c>
      <c r="K28" s="320">
        <f t="shared" si="4"/>
        <v>32.564797326403941</v>
      </c>
    </row>
    <row r="29" spans="1:11" s="1" customFormat="1" ht="13.5" customHeight="1">
      <c r="A29" s="110" t="s">
        <v>82</v>
      </c>
      <c r="B29" s="109">
        <f t="shared" ref="B29:K29" si="6">SUM(B20:B28)</f>
        <v>100</v>
      </c>
      <c r="C29" s="109">
        <f t="shared" si="6"/>
        <v>100.00000000000001</v>
      </c>
      <c r="D29" s="109">
        <f t="shared" si="6"/>
        <v>100</v>
      </c>
      <c r="E29" s="109">
        <f t="shared" si="6"/>
        <v>100</v>
      </c>
      <c r="F29" s="109">
        <f t="shared" si="6"/>
        <v>100.00000000000001</v>
      </c>
      <c r="G29" s="109">
        <f t="shared" si="6"/>
        <v>100.00000000000001</v>
      </c>
      <c r="H29" s="109">
        <f t="shared" si="6"/>
        <v>100.00000000000001</v>
      </c>
      <c r="I29" s="109">
        <f t="shared" si="6"/>
        <v>100</v>
      </c>
      <c r="J29" s="109">
        <f t="shared" si="6"/>
        <v>100.00000000000003</v>
      </c>
      <c r="K29" s="109">
        <f t="shared" si="6"/>
        <v>100</v>
      </c>
    </row>
    <row r="30" spans="1:11" s="4" customFormat="1" ht="9.75" customHeight="1">
      <c r="A30" s="54"/>
    </row>
    <row r="31" spans="1:11" s="71" customFormat="1" ht="17.25" customHeight="1">
      <c r="A31" s="72" t="s">
        <v>112</v>
      </c>
    </row>
    <row r="32" spans="1:11" ht="10.95" customHeight="1" thickBot="1">
      <c r="A32" s="10"/>
    </row>
    <row r="33" spans="1:11" s="117" customFormat="1" ht="12" customHeight="1" thickTop="1" thickBot="1">
      <c r="A33" s="116"/>
      <c r="B33" s="116">
        <f t="shared" ref="B33:K33" si="7">B5</f>
        <v>2006</v>
      </c>
      <c r="C33" s="116">
        <f t="shared" si="7"/>
        <v>2007</v>
      </c>
      <c r="D33" s="116">
        <f t="shared" si="7"/>
        <v>2008</v>
      </c>
      <c r="E33" s="116">
        <f t="shared" si="7"/>
        <v>2009</v>
      </c>
      <c r="F33" s="116">
        <f t="shared" si="7"/>
        <v>2010</v>
      </c>
      <c r="G33" s="116">
        <f t="shared" si="7"/>
        <v>2011</v>
      </c>
      <c r="H33" s="116">
        <f t="shared" si="7"/>
        <v>2012</v>
      </c>
      <c r="I33" s="116">
        <f t="shared" si="7"/>
        <v>2013</v>
      </c>
      <c r="J33" s="116">
        <f t="shared" si="7"/>
        <v>2014</v>
      </c>
      <c r="K33" s="116">
        <f t="shared" si="7"/>
        <v>2015</v>
      </c>
    </row>
    <row r="34" spans="1:11" s="1" customFormat="1" ht="14.25" customHeight="1" thickTop="1">
      <c r="A34" s="17" t="s">
        <v>60</v>
      </c>
      <c r="B34" s="53">
        <v>-0.46111341079525525</v>
      </c>
      <c r="C34" s="53">
        <v>0</v>
      </c>
      <c r="D34" s="53">
        <v>0</v>
      </c>
      <c r="E34" s="53">
        <v>0</v>
      </c>
      <c r="F34" s="53">
        <v>11.943907156673106</v>
      </c>
      <c r="G34" s="53">
        <v>8.6393088552915831</v>
      </c>
      <c r="H34" s="53">
        <v>5.5666003976143186</v>
      </c>
      <c r="I34" s="53">
        <v>3.5781544256120457</v>
      </c>
      <c r="J34" s="53">
        <v>1.0909090909090979</v>
      </c>
      <c r="K34" s="53">
        <v>0</v>
      </c>
    </row>
    <row r="35" spans="1:11" s="1" customFormat="1" ht="10.199999999999999">
      <c r="A35" s="92" t="s">
        <v>29</v>
      </c>
      <c r="B35" s="112">
        <v>6.4822424959750657</v>
      </c>
      <c r="C35" s="112">
        <v>19.808401555874354</v>
      </c>
      <c r="D35" s="112">
        <v>14.10128157846211</v>
      </c>
      <c r="E35" s="112">
        <v>17.068403711387692</v>
      </c>
      <c r="F35" s="112">
        <v>15.73937224389288</v>
      </c>
      <c r="G35" s="112">
        <v>12.273342283920453</v>
      </c>
      <c r="H35" s="112">
        <v>2.4185062344695973</v>
      </c>
      <c r="I35" s="112">
        <v>5.4713021627834646</v>
      </c>
      <c r="J35" s="112">
        <v>5.3708960242129677</v>
      </c>
      <c r="K35" s="112">
        <v>11.280265674683854</v>
      </c>
    </row>
    <row r="36" spans="1:11" s="1" customFormat="1" ht="10.199999999999999">
      <c r="A36" s="17" t="s">
        <v>30</v>
      </c>
      <c r="B36" s="53">
        <v>21.580750450551257</v>
      </c>
      <c r="C36" s="53">
        <v>11.192085594167867</v>
      </c>
      <c r="D36" s="53">
        <v>12.583346797964069</v>
      </c>
      <c r="E36" s="53">
        <v>27.912923476037644</v>
      </c>
      <c r="F36" s="53">
        <v>26.438678466567289</v>
      </c>
      <c r="G36" s="53">
        <v>-11.813499415106266</v>
      </c>
      <c r="H36" s="53">
        <v>-3.9320445315490282</v>
      </c>
      <c r="I36" s="53">
        <v>-0.75689208465546942</v>
      </c>
      <c r="J36" s="53">
        <v>1.6082676067112001</v>
      </c>
      <c r="K36" s="53">
        <v>5.128260282587549</v>
      </c>
    </row>
    <row r="37" spans="1:11" s="1" customFormat="1" ht="10.199999999999999">
      <c r="A37" s="92" t="s">
        <v>31</v>
      </c>
      <c r="B37" s="333" t="s">
        <v>227</v>
      </c>
      <c r="C37" s="333" t="s">
        <v>217</v>
      </c>
      <c r="D37" s="333" t="s">
        <v>217</v>
      </c>
      <c r="E37" s="333" t="s">
        <v>227</v>
      </c>
      <c r="F37" s="112">
        <v>79.782608695652186</v>
      </c>
      <c r="G37" s="112">
        <v>34.220072551390565</v>
      </c>
      <c r="H37" s="112">
        <v>4</v>
      </c>
      <c r="I37" s="112">
        <v>5</v>
      </c>
      <c r="J37" s="112">
        <v>5</v>
      </c>
      <c r="K37" s="112">
        <v>5</v>
      </c>
    </row>
    <row r="38" spans="1:11" s="1" customFormat="1" ht="10.199999999999999">
      <c r="A38" s="17" t="s">
        <v>32</v>
      </c>
      <c r="B38" s="53">
        <v>6.1572647311685769</v>
      </c>
      <c r="C38" s="53">
        <v>1.358581214599508</v>
      </c>
      <c r="D38" s="53">
        <v>28.142632015006662</v>
      </c>
      <c r="E38" s="53">
        <v>5.5812855893051516</v>
      </c>
      <c r="F38" s="53">
        <v>41.347773547877132</v>
      </c>
      <c r="G38" s="53">
        <v>173.73852296948803</v>
      </c>
      <c r="H38" s="53">
        <v>15.367935990141346</v>
      </c>
      <c r="I38" s="53">
        <v>-47.740467636003039</v>
      </c>
      <c r="J38" s="53">
        <v>0.5098269236911035</v>
      </c>
      <c r="K38" s="53">
        <v>8.0080507535374998</v>
      </c>
    </row>
    <row r="39" spans="1:11" s="1" customFormat="1" ht="10.199999999999999">
      <c r="A39" s="92" t="s">
        <v>35</v>
      </c>
      <c r="B39" s="112">
        <v>0</v>
      </c>
      <c r="C39" s="112">
        <v>0</v>
      </c>
      <c r="D39" s="112">
        <v>0</v>
      </c>
      <c r="E39" s="112">
        <v>123.45504855949217</v>
      </c>
      <c r="F39" s="112">
        <v>35.9204402897495</v>
      </c>
      <c r="G39" s="112">
        <v>18.78474899738891</v>
      </c>
      <c r="H39" s="112">
        <v>-2.2045493111065406</v>
      </c>
      <c r="I39" s="112">
        <v>22.002240046338706</v>
      </c>
      <c r="J39" s="112">
        <v>50.695590018628536</v>
      </c>
      <c r="K39" s="112">
        <v>15.858392769081453</v>
      </c>
    </row>
    <row r="40" spans="1:11" s="1" customFormat="1" ht="10.199999999999999">
      <c r="A40" s="17" t="s">
        <v>33</v>
      </c>
      <c r="B40" s="53">
        <v>24.365004703668845</v>
      </c>
      <c r="C40" s="53">
        <v>33.282904689863834</v>
      </c>
      <c r="D40" s="53">
        <v>-4.6538024971623067</v>
      </c>
      <c r="E40" s="53">
        <v>3.8690476190476275</v>
      </c>
      <c r="F40" s="53">
        <v>34.114613180515761</v>
      </c>
      <c r="G40" s="53">
        <v>13.686279536811519</v>
      </c>
      <c r="H40" s="53">
        <v>-16.936029467037507</v>
      </c>
      <c r="I40" s="53">
        <v>-18.176470588235293</v>
      </c>
      <c r="J40" s="53">
        <v>-22.214234363767083</v>
      </c>
      <c r="K40" s="53">
        <v>-21.448883833357037</v>
      </c>
    </row>
    <row r="41" spans="1:11" s="1" customFormat="1" ht="10.199999999999999">
      <c r="A41" s="92" t="s">
        <v>34</v>
      </c>
      <c r="B41" s="112">
        <v>13.532460853442331</v>
      </c>
      <c r="C41" s="112">
        <v>-6.8031184436391445</v>
      </c>
      <c r="D41" s="112">
        <v>-6.9940266816745815</v>
      </c>
      <c r="E41" s="112">
        <v>0</v>
      </c>
      <c r="F41" s="112">
        <v>31.723350707576369</v>
      </c>
      <c r="G41" s="112">
        <v>18.0778868239716</v>
      </c>
      <c r="H41" s="112">
        <v>-0.88421238781555278</v>
      </c>
      <c r="I41" s="112">
        <v>-8.2947499888487481</v>
      </c>
      <c r="J41" s="112">
        <v>-0.76169538021537697</v>
      </c>
      <c r="K41" s="112">
        <v>-0.49306957868527901</v>
      </c>
    </row>
    <row r="42" spans="1:11" s="1" customFormat="1" ht="13.5" customHeight="1">
      <c r="A42" s="17" t="s">
        <v>128</v>
      </c>
      <c r="B42" s="53">
        <v>-4.7071674279664748</v>
      </c>
      <c r="C42" s="53">
        <v>-5.3508239711050116</v>
      </c>
      <c r="D42" s="53">
        <v>4.6914918713265363</v>
      </c>
      <c r="E42" s="53">
        <v>28.355684012985783</v>
      </c>
      <c r="F42" s="53">
        <v>63.838810716782191</v>
      </c>
      <c r="G42" s="53">
        <v>31.165521450573742</v>
      </c>
      <c r="H42" s="53">
        <v>8.0041129226293037</v>
      </c>
      <c r="I42" s="53">
        <v>6.5635801102462255</v>
      </c>
      <c r="J42" s="53">
        <v>5.5698626454647071</v>
      </c>
      <c r="K42" s="53">
        <v>10.794153255594718</v>
      </c>
    </row>
    <row r="43" spans="1:11" s="1" customFormat="1" ht="13.5" customHeight="1">
      <c r="A43" s="110" t="s">
        <v>82</v>
      </c>
      <c r="B43" s="111">
        <v>7.6661125963220167</v>
      </c>
      <c r="C43" s="111">
        <v>6.1192456272814111</v>
      </c>
      <c r="D43" s="111">
        <v>9.828965641861398</v>
      </c>
      <c r="E43" s="111">
        <v>30.700439083169641</v>
      </c>
      <c r="F43" s="111">
        <v>35.844084815987152</v>
      </c>
      <c r="G43" s="111">
        <v>20.733489432504971</v>
      </c>
      <c r="H43" s="111">
        <v>4.1745721741270447</v>
      </c>
      <c r="I43" s="111">
        <v>-2.9440556042080845</v>
      </c>
      <c r="J43" s="111">
        <v>9.4914884571594804</v>
      </c>
      <c r="K43" s="111">
        <v>9.3062576196278002</v>
      </c>
    </row>
    <row r="44" spans="1:11" s="4" customFormat="1" ht="9" customHeight="1">
      <c r="A44" s="54"/>
      <c r="C44" s="55"/>
      <c r="D44" s="55"/>
      <c r="E44" s="55"/>
      <c r="F44" s="55"/>
      <c r="G44" s="55"/>
      <c r="H44" s="55"/>
      <c r="I44" s="55"/>
      <c r="J44" s="55"/>
      <c r="K44" s="55"/>
    </row>
    <row r="45" spans="1:11" s="75" customFormat="1" ht="15.75" customHeight="1">
      <c r="A45" s="72" t="s">
        <v>113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1:11" s="4" customFormat="1" ht="9.6" customHeight="1" thickBot="1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s="117" customFormat="1" ht="12" customHeight="1" thickTop="1" thickBot="1">
      <c r="A47" s="116"/>
      <c r="B47" s="116">
        <f t="shared" ref="B47:K47" si="8">B5</f>
        <v>2006</v>
      </c>
      <c r="C47" s="116">
        <f t="shared" si="8"/>
        <v>2007</v>
      </c>
      <c r="D47" s="116">
        <f t="shared" si="8"/>
        <v>2008</v>
      </c>
      <c r="E47" s="116">
        <f t="shared" si="8"/>
        <v>2009</v>
      </c>
      <c r="F47" s="116">
        <f t="shared" si="8"/>
        <v>2010</v>
      </c>
      <c r="G47" s="116">
        <f t="shared" si="8"/>
        <v>2011</v>
      </c>
      <c r="H47" s="116">
        <f t="shared" si="8"/>
        <v>2012</v>
      </c>
      <c r="I47" s="116">
        <f t="shared" si="8"/>
        <v>2013</v>
      </c>
      <c r="J47" s="116">
        <f t="shared" si="8"/>
        <v>2014</v>
      </c>
      <c r="K47" s="116">
        <f t="shared" si="8"/>
        <v>2015</v>
      </c>
    </row>
    <row r="48" spans="1:11" s="4" customFormat="1" ht="14.25" customHeight="1" thickTop="1">
      <c r="A48" s="17" t="s">
        <v>60</v>
      </c>
      <c r="B48" s="323">
        <v>738.40792395969459</v>
      </c>
      <c r="C48" s="323">
        <v>736.00330276143598</v>
      </c>
      <c r="D48" s="323">
        <v>731.31831796786867</v>
      </c>
      <c r="E48" s="323">
        <v>728.94672837569658</v>
      </c>
      <c r="F48" s="323">
        <v>813.47665515266306</v>
      </c>
      <c r="G48" s="323">
        <v>880.04143018104708</v>
      </c>
      <c r="H48" s="323">
        <v>926.08418122647731</v>
      </c>
      <c r="I48" s="323">
        <v>956.80129150777964</v>
      </c>
      <c r="J48" s="323">
        <v>964.08606028659017</v>
      </c>
      <c r="K48" s="323">
        <v>959.62333058333365</v>
      </c>
    </row>
    <row r="49" spans="1:11" s="4" customFormat="1" ht="10.199999999999999">
      <c r="A49" s="92" t="s">
        <v>29</v>
      </c>
      <c r="B49" s="114">
        <v>1294.6586746705805</v>
      </c>
      <c r="C49" s="114">
        <v>1550.2175214171498</v>
      </c>
      <c r="D49" s="114">
        <v>1769.6179543918979</v>
      </c>
      <c r="E49" s="114">
        <v>2077.0988426481817</v>
      </c>
      <c r="F49" s="114">
        <v>2409.5484608006209</v>
      </c>
      <c r="G49" s="114">
        <v>2708.6425659185611</v>
      </c>
      <c r="H49" s="114">
        <v>2776.9180500222333</v>
      </c>
      <c r="I49" s="114">
        <v>2926.7019380047168</v>
      </c>
      <c r="J49" s="114">
        <v>3074.1588226116801</v>
      </c>
      <c r="K49" s="114">
        <v>3418.6882960249604</v>
      </c>
    </row>
    <row r="50" spans="1:11" s="4" customFormat="1" ht="10.199999999999999">
      <c r="A50" s="17" t="s">
        <v>30</v>
      </c>
      <c r="B50" s="323">
        <v>1285.9111387810524</v>
      </c>
      <c r="C50" s="323">
        <v>1423.6156246650742</v>
      </c>
      <c r="D50" s="323">
        <v>1595.3000640066678</v>
      </c>
      <c r="E50" s="323">
        <v>2036.8603964015126</v>
      </c>
      <c r="F50" s="323">
        <v>2569.6556763265512</v>
      </c>
      <c r="G50" s="323">
        <v>2259.0979618509032</v>
      </c>
      <c r="H50" s="323">
        <v>2164.7221782882903</v>
      </c>
      <c r="I50" s="323">
        <v>2139.2273690621569</v>
      </c>
      <c r="J50" s="323">
        <v>2158.6348301357907</v>
      </c>
      <c r="K50" s="323">
        <v>2254.7647592656108</v>
      </c>
    </row>
    <row r="51" spans="1:11" s="4" customFormat="1" ht="10.199999999999999">
      <c r="A51" s="92" t="s">
        <v>31</v>
      </c>
      <c r="B51" s="333" t="s">
        <v>227</v>
      </c>
      <c r="C51" s="333" t="s">
        <v>217</v>
      </c>
      <c r="D51" s="333" t="s">
        <v>217</v>
      </c>
      <c r="E51" s="114">
        <v>65.282812951258578</v>
      </c>
      <c r="F51" s="114">
        <v>117.28649815419132</v>
      </c>
      <c r="G51" s="114">
        <v>157.01629433058014</v>
      </c>
      <c r="H51" s="114">
        <v>226.29570150962496</v>
      </c>
      <c r="I51" s="114">
        <v>298.15731762243041</v>
      </c>
      <c r="J51" s="114">
        <v>285.26680447604491</v>
      </c>
      <c r="K51" s="114">
        <v>274.54725636005662</v>
      </c>
    </row>
    <row r="52" spans="1:11" s="4" customFormat="1" ht="10.199999999999999">
      <c r="A52" s="17" t="s">
        <v>32</v>
      </c>
      <c r="B52" s="323">
        <v>762.86004318997504</v>
      </c>
      <c r="C52" s="323">
        <v>773.37701352235217</v>
      </c>
      <c r="D52" s="323">
        <v>989.60506854958919</v>
      </c>
      <c r="E52" s="323">
        <v>1044.776261082528</v>
      </c>
      <c r="F52" s="323">
        <v>1473.5340584899013</v>
      </c>
      <c r="G52" s="323">
        <v>4019.7865222841438</v>
      </c>
      <c r="H52" s="323">
        <v>4618.4155608782139</v>
      </c>
      <c r="I52" s="323">
        <v>2402.8468751754731</v>
      </c>
      <c r="J52" s="323">
        <v>2395.7926008448221</v>
      </c>
      <c r="K52" s="323">
        <v>2569.4576576177938</v>
      </c>
    </row>
    <row r="53" spans="1:11" s="4" customFormat="1" ht="10.199999999999999">
      <c r="A53" s="92" t="s">
        <v>35</v>
      </c>
      <c r="B53" s="114">
        <v>367.85883875281399</v>
      </c>
      <c r="C53" s="114">
        <v>367.4866100468472</v>
      </c>
      <c r="D53" s="114">
        <v>367.15291813130034</v>
      </c>
      <c r="E53" s="114">
        <v>820.25152587662706</v>
      </c>
      <c r="F53" s="114">
        <v>1113.4425262159884</v>
      </c>
      <c r="G53" s="114">
        <v>1320.3184258076474</v>
      </c>
      <c r="H53" s="114">
        <v>1288.7856108858098</v>
      </c>
      <c r="I53" s="114">
        <v>1566.8161014313152</v>
      </c>
      <c r="J53" s="114">
        <v>2348.8993672077736</v>
      </c>
      <c r="K53" s="114">
        <v>2710.0560699512994</v>
      </c>
    </row>
    <row r="54" spans="1:11" s="4" customFormat="1" ht="10.199999999999999">
      <c r="A54" s="17" t="s">
        <v>33</v>
      </c>
      <c r="B54" s="323">
        <v>189.60119210673886</v>
      </c>
      <c r="C54" s="323">
        <v>251.86252480031104</v>
      </c>
      <c r="D54" s="323">
        <v>239.14522663280673</v>
      </c>
      <c r="E54" s="323">
        <v>247.63645549213666</v>
      </c>
      <c r="F54" s="323">
        <v>330.77650431014376</v>
      </c>
      <c r="G54" s="323">
        <v>373.8998090168231</v>
      </c>
      <c r="H54" s="323">
        <v>308.70750731958071</v>
      </c>
      <c r="I54" s="323">
        <v>250.44388245494005</v>
      </c>
      <c r="J54" s="323">
        <v>192.99531026609918</v>
      </c>
      <c r="K54" s="323">
        <v>150.10066484989935</v>
      </c>
    </row>
    <row r="55" spans="1:11" s="4" customFormat="1" ht="10.199999999999999">
      <c r="A55" s="92" t="s">
        <v>34</v>
      </c>
      <c r="B55" s="114">
        <v>230.29135062275407</v>
      </c>
      <c r="C55" s="114">
        <v>213.85586660028775</v>
      </c>
      <c r="D55" s="114">
        <v>198.09783793208666</v>
      </c>
      <c r="E55" s="114">
        <v>197.39335334965767</v>
      </c>
      <c r="F55" s="114">
        <v>259.35553750338477</v>
      </c>
      <c r="G55" s="114">
        <v>304.89909038460502</v>
      </c>
      <c r="H55" s="114">
        <v>300.84298838173606</v>
      </c>
      <c r="I55" s="114">
        <v>273.91934598515252</v>
      </c>
      <c r="J55" s="114">
        <v>269.45630124249851</v>
      </c>
      <c r="K55" s="114">
        <v>265.55138451074515</v>
      </c>
    </row>
    <row r="56" spans="1:11" s="4" customFormat="1" ht="13.5" customHeight="1">
      <c r="A56" s="17" t="s">
        <v>128</v>
      </c>
      <c r="B56" s="323">
        <v>886.9691785563366</v>
      </c>
      <c r="C56" s="323">
        <v>834.49825008182643</v>
      </c>
      <c r="D56" s="323">
        <v>869.01350189121706</v>
      </c>
      <c r="E56" s="323">
        <v>1108.9204405930197</v>
      </c>
      <c r="F56" s="323">
        <v>1803.1212287599355</v>
      </c>
      <c r="G56" s="323">
        <v>2345.4746535405375</v>
      </c>
      <c r="H56" s="323">
        <v>2498.0575995005875</v>
      </c>
      <c r="I56" s="323">
        <v>2623.5978459835201</v>
      </c>
      <c r="J56" s="323">
        <v>2722.5873611904722</v>
      </c>
      <c r="K56" s="323">
        <v>2965.4684793684878</v>
      </c>
    </row>
    <row r="57" spans="1:11" s="4" customFormat="1" ht="13.5" customHeight="1">
      <c r="A57" s="110" t="s">
        <v>82</v>
      </c>
      <c r="B57" s="115">
        <v>664.85532267115332</v>
      </c>
      <c r="C57" s="115">
        <v>703.41595300619679</v>
      </c>
      <c r="D57" s="115">
        <v>770.05059266325395</v>
      </c>
      <c r="E57" s="115">
        <v>1004.4542133805287</v>
      </c>
      <c r="F57" s="115">
        <v>1360.6595643977837</v>
      </c>
      <c r="G57" s="115">
        <v>1636.3326598178119</v>
      </c>
      <c r="H57" s="115">
        <v>1695.8208965718788</v>
      </c>
      <c r="I57" s="115">
        <v>1635.0756824395912</v>
      </c>
      <c r="J57" s="115">
        <v>1774.1822119375283</v>
      </c>
      <c r="K57" s="115">
        <v>1923.1989980320591</v>
      </c>
    </row>
    <row r="58" spans="1:11" s="1" customFormat="1" ht="27" customHeight="1" thickBot="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1:11" s="4" customFormat="1" ht="12.6" customHeight="1" thickTop="1">
      <c r="A59" s="17" t="s">
        <v>291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</row>
    <row r="60" spans="1:11" s="17" customFormat="1" ht="11.25" customHeight="1">
      <c r="A60" s="17" t="s">
        <v>292</v>
      </c>
    </row>
    <row r="61" spans="1:11" s="77" customFormat="1" ht="11.25" customHeight="1">
      <c r="A61" s="17" t="s">
        <v>293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</row>
    <row r="62" spans="1:11" s="77" customFormat="1" ht="11.25" customHeight="1">
      <c r="A62" s="17" t="s">
        <v>129</v>
      </c>
      <c r="B62" s="233"/>
      <c r="C62" s="233"/>
      <c r="D62" s="233"/>
      <c r="E62" s="233"/>
      <c r="F62" s="233"/>
      <c r="G62" s="233"/>
      <c r="H62" s="233"/>
      <c r="I62" s="233"/>
      <c r="J62" s="233"/>
      <c r="K62" s="233"/>
    </row>
    <row r="63" spans="1:11" s="1" customFormat="1" ht="11.25" customHeight="1" thickBot="1">
      <c r="A63" s="148" t="s">
        <v>83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  <row r="64" spans="1:11" s="1" customFormat="1" ht="10.5" customHeight="1" thickTop="1">
      <c r="A64" s="2"/>
    </row>
    <row r="65" spans="1:1" s="1" customFormat="1" ht="10.5" customHeight="1"/>
    <row r="66" spans="1:1" s="1" customFormat="1" ht="10.5" customHeight="1"/>
    <row r="67" spans="1:1" s="1" customFormat="1" ht="10.5" customHeight="1"/>
    <row r="68" spans="1:1" s="1" customFormat="1" ht="10.5" customHeight="1"/>
    <row r="69" spans="1:1" s="1" customFormat="1" ht="10.5" customHeight="1"/>
    <row r="70" spans="1:1" s="1" customFormat="1" ht="10.5" customHeight="1"/>
    <row r="71" spans="1:1" s="1" customFormat="1" ht="10.5" customHeight="1"/>
    <row r="72" spans="1:1" s="1" customFormat="1" ht="10.5" customHeight="1">
      <c r="A72" s="2"/>
    </row>
    <row r="73" spans="1:1" s="1" customFormat="1" ht="10.5" customHeight="1">
      <c r="A73" s="2"/>
    </row>
    <row r="74" spans="1:1" s="1" customFormat="1" ht="10.5" customHeight="1">
      <c r="A74" s="2"/>
    </row>
    <row r="75" spans="1:1" s="1" customFormat="1" ht="10.5" customHeight="1">
      <c r="A75" s="2"/>
    </row>
    <row r="76" spans="1:1" s="1" customFormat="1" ht="10.5" customHeight="1">
      <c r="A76" s="2"/>
    </row>
    <row r="77" spans="1:1" s="4" customFormat="1" ht="10.5" customHeight="1">
      <c r="A77" s="54"/>
    </row>
    <row r="78" spans="1:1" s="4" customFormat="1" ht="10.5" customHeight="1"/>
    <row r="79" spans="1:1" s="4" customFormat="1" ht="10.5" customHeight="1"/>
    <row r="80" spans="1:1" s="1" customFormat="1" ht="10.5" customHeight="1">
      <c r="A80" s="2"/>
    </row>
    <row r="81" spans="1:1" s="1" customFormat="1" ht="10.5" customHeight="1">
      <c r="A81" s="2"/>
    </row>
    <row r="82" spans="1:1" s="1" customFormat="1" ht="10.5" customHeight="1">
      <c r="A82" s="2"/>
    </row>
    <row r="83" spans="1:1" s="1" customFormat="1" ht="10.5" customHeight="1">
      <c r="A83" s="2"/>
    </row>
    <row r="84" spans="1:1" s="1" customFormat="1" ht="10.5" customHeight="1">
      <c r="A84" s="2"/>
    </row>
    <row r="85" spans="1:1" s="1" customFormat="1" ht="10.5" customHeight="1">
      <c r="A85" s="2"/>
    </row>
    <row r="86" spans="1:1" s="1" customFormat="1" ht="10.5" customHeight="1">
      <c r="A86" s="2"/>
    </row>
    <row r="87" spans="1:1" s="1" customFormat="1" ht="10.5" customHeight="1">
      <c r="A87" s="2"/>
    </row>
    <row r="88" spans="1:1" s="1" customFormat="1" ht="10.5" customHeight="1">
      <c r="A88" s="2"/>
    </row>
    <row r="89" spans="1:1" s="1" customFormat="1" ht="10.5" customHeight="1">
      <c r="A89" s="2"/>
    </row>
    <row r="90" spans="1:1" s="1" customFormat="1" ht="10.5" customHeight="1">
      <c r="A90" s="2"/>
    </row>
    <row r="91" spans="1:1" s="1" customFormat="1" ht="10.5" customHeight="1">
      <c r="A91" s="2"/>
    </row>
    <row r="92" spans="1:1" s="1" customFormat="1" ht="10.5" customHeight="1">
      <c r="A92" s="2"/>
    </row>
    <row r="93" spans="1:1" s="1" customFormat="1" ht="10.5" customHeight="1">
      <c r="A93" s="2"/>
    </row>
    <row r="94" spans="1:1" s="4" customFormat="1" ht="10.5" customHeight="1">
      <c r="A94" s="54"/>
    </row>
    <row r="95" spans="1:1" s="4" customFormat="1" ht="10.5" customHeight="1"/>
    <row r="96" spans="1:1" s="4" customFormat="1" ht="10.5" customHeight="1"/>
    <row r="112" spans="1:1" s="4" customFormat="1" ht="10.5" customHeight="1">
      <c r="A112" s="54"/>
    </row>
    <row r="113" s="4" customFormat="1" ht="10.5" customHeight="1"/>
    <row r="114" s="4" customFormat="1" ht="10.5" customHeight="1"/>
    <row r="130" spans="1:1" s="4" customFormat="1" ht="10.5" customHeight="1">
      <c r="A130" s="54"/>
    </row>
    <row r="131" spans="1:1" s="4" customFormat="1" ht="10.5" customHeight="1"/>
    <row r="132" spans="1:1" s="4" customFormat="1" ht="10.5" customHeight="1"/>
    <row r="151" spans="1:1" s="4" customFormat="1" ht="10.5" customHeight="1">
      <c r="A151" s="54"/>
    </row>
    <row r="152" spans="1:1" s="4" customFormat="1" ht="10.5" customHeight="1"/>
    <row r="153" spans="1:1" s="4" customFormat="1" ht="10.5" customHeight="1"/>
  </sheetData>
  <phoneticPr fontId="15" type="noConversion"/>
  <pageMargins left="0.70866141732283472" right="0.70866141732283472" top="0.6692913385826772" bottom="0.78740157480314965" header="0.51181102362204722" footer="0.43307086614173229"/>
  <pageSetup paperSize="9" firstPageNumber="115" orientation="portrait" r:id="rId1"/>
  <headerFooter alignWithMargins="0">
    <oddFooter>&amp;C&amp;P</oddFooter>
  </headerFooter>
  <rowBreaks count="2" manualBreakCount="2">
    <brk id="94" max="7" man="1"/>
    <brk id="150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3"/>
  <sheetViews>
    <sheetView topLeftCell="A40" zoomScaleNormal="100" workbookViewId="0">
      <selection activeCell="A51" sqref="A51"/>
    </sheetView>
  </sheetViews>
  <sheetFormatPr baseColWidth="10" defaultColWidth="11.44140625" defaultRowHeight="10.5" customHeight="1"/>
  <cols>
    <col min="1" max="1" width="14.6640625" style="9" customWidth="1"/>
    <col min="2" max="11" width="7" style="3" customWidth="1"/>
    <col min="12" max="16384" width="11.44140625" style="3"/>
  </cols>
  <sheetData>
    <row r="1" spans="1:14" s="71" customFormat="1" ht="19.5" customHeight="1">
      <c r="A1" s="67" t="s">
        <v>137</v>
      </c>
    </row>
    <row r="2" spans="1:14" s="71" customFormat="1" ht="11.25" customHeight="1">
      <c r="A2" s="67"/>
    </row>
    <row r="3" spans="1:14" s="71" customFormat="1" ht="17.25" customHeight="1">
      <c r="A3" s="72" t="s">
        <v>114</v>
      </c>
    </row>
    <row r="4" spans="1:14" ht="9.75" customHeight="1" thickBot="1">
      <c r="A4" s="10"/>
    </row>
    <row r="5" spans="1:14" s="117" customFormat="1" ht="12" customHeight="1" thickTop="1" thickBot="1">
      <c r="A5" s="116"/>
      <c r="B5" s="116">
        <v>2006</v>
      </c>
      <c r="C5" s="116">
        <v>2007</v>
      </c>
      <c r="D5" s="116">
        <v>2008</v>
      </c>
      <c r="E5" s="116">
        <v>2009</v>
      </c>
      <c r="F5" s="116">
        <v>2010</v>
      </c>
      <c r="G5" s="116">
        <v>2011</v>
      </c>
      <c r="H5" s="116">
        <v>2012</v>
      </c>
      <c r="I5" s="116">
        <v>2013</v>
      </c>
      <c r="J5" s="116">
        <v>2014</v>
      </c>
      <c r="K5" s="116">
        <v>2015</v>
      </c>
    </row>
    <row r="6" spans="1:14" s="1" customFormat="1" ht="13.5" customHeight="1" thickTop="1">
      <c r="A6" s="17" t="s">
        <v>60</v>
      </c>
      <c r="B6" s="347">
        <v>373.3</v>
      </c>
      <c r="C6" s="347">
        <v>371</v>
      </c>
      <c r="D6" s="347">
        <v>368.51499999999999</v>
      </c>
      <c r="E6" s="347">
        <v>370.8</v>
      </c>
      <c r="F6" s="347">
        <v>365.36683699999998</v>
      </c>
      <c r="G6" s="347">
        <v>350.194232</v>
      </c>
      <c r="H6" s="347">
        <v>331.64473900000002</v>
      </c>
      <c r="I6" s="347">
        <v>319.24459000000002</v>
      </c>
      <c r="J6" s="347">
        <v>313.06546900000001</v>
      </c>
      <c r="K6" s="347">
        <v>311.88699100000002</v>
      </c>
      <c r="L6" s="79"/>
      <c r="M6" s="79"/>
      <c r="N6" s="79"/>
    </row>
    <row r="7" spans="1:14" s="1" customFormat="1" ht="10.5" customHeight="1">
      <c r="A7" s="92" t="s">
        <v>29</v>
      </c>
      <c r="B7" s="121">
        <v>646.29999999999995</v>
      </c>
      <c r="C7" s="121">
        <v>678.6</v>
      </c>
      <c r="D7" s="121">
        <v>686.86400000000003</v>
      </c>
      <c r="E7" s="121">
        <v>712.3</v>
      </c>
      <c r="F7" s="121">
        <v>715.95761100000004</v>
      </c>
      <c r="G7" s="121">
        <v>677.98148000000003</v>
      </c>
      <c r="H7" s="121">
        <v>675.14099699999997</v>
      </c>
      <c r="I7" s="121">
        <v>646.48150199999998</v>
      </c>
      <c r="J7" s="121">
        <v>663.74360999999999</v>
      </c>
      <c r="K7" s="121">
        <v>650.23990200000003</v>
      </c>
    </row>
    <row r="8" spans="1:14" s="1" customFormat="1" ht="10.5" customHeight="1">
      <c r="A8" s="17" t="s">
        <v>30</v>
      </c>
      <c r="B8" s="347">
        <v>3624.2</v>
      </c>
      <c r="C8" s="347">
        <v>3651.9</v>
      </c>
      <c r="D8" s="347">
        <v>3642.8649999999998</v>
      </c>
      <c r="E8" s="347">
        <v>3706.2</v>
      </c>
      <c r="F8" s="347">
        <v>3785.6445979999999</v>
      </c>
      <c r="G8" s="347">
        <v>3749.5001349999998</v>
      </c>
      <c r="H8" s="347">
        <v>3678.7237460000001</v>
      </c>
      <c r="I8" s="347">
        <v>3636.8736330000002</v>
      </c>
      <c r="J8" s="347">
        <v>3575.8319120000001</v>
      </c>
      <c r="K8" s="347">
        <v>3541.7074940000002</v>
      </c>
    </row>
    <row r="9" spans="1:14" s="1" customFormat="1" ht="10.5" customHeight="1">
      <c r="A9" s="92" t="s">
        <v>31</v>
      </c>
      <c r="B9" s="121">
        <v>2245</v>
      </c>
      <c r="C9" s="121">
        <v>2306.1999999999998</v>
      </c>
      <c r="D9" s="121">
        <v>2393.0909999999999</v>
      </c>
      <c r="E9" s="121">
        <v>2561.1999999999998</v>
      </c>
      <c r="F9" s="121">
        <v>2730.6382020000001</v>
      </c>
      <c r="G9" s="121">
        <v>2806.5931500000002</v>
      </c>
      <c r="H9" s="121">
        <v>2740.424677</v>
      </c>
      <c r="I9" s="121">
        <v>2673.6570649999999</v>
      </c>
      <c r="J9" s="121">
        <v>2616.8997829999998</v>
      </c>
      <c r="K9" s="121">
        <v>2664.3810389999999</v>
      </c>
    </row>
    <row r="10" spans="1:14" s="1" customFormat="1" ht="10.5" customHeight="1">
      <c r="A10" s="17" t="s">
        <v>32</v>
      </c>
      <c r="B10" s="347">
        <v>666.9</v>
      </c>
      <c r="C10" s="347">
        <v>673.1</v>
      </c>
      <c r="D10" s="347">
        <v>664.31200000000001</v>
      </c>
      <c r="E10" s="347">
        <v>663.3</v>
      </c>
      <c r="F10" s="347">
        <v>644.638462</v>
      </c>
      <c r="G10" s="347">
        <v>633.31829000000005</v>
      </c>
      <c r="H10" s="347">
        <v>615.59828200000004</v>
      </c>
      <c r="I10" s="347">
        <v>587.25390500000003</v>
      </c>
      <c r="J10" s="347">
        <v>578.23061499999994</v>
      </c>
      <c r="K10" s="347">
        <v>565.89683000000002</v>
      </c>
    </row>
    <row r="11" spans="1:14" s="1" customFormat="1" ht="12" customHeight="1">
      <c r="A11" s="92" t="s">
        <v>35</v>
      </c>
      <c r="B11" s="121">
        <v>1989.3</v>
      </c>
      <c r="C11" s="121">
        <v>1955.7</v>
      </c>
      <c r="D11" s="121">
        <v>2025.231</v>
      </c>
      <c r="E11" s="121">
        <v>2007.9</v>
      </c>
      <c r="F11" s="121">
        <v>1959.5394799999999</v>
      </c>
      <c r="G11" s="121">
        <v>1959.5024840000001</v>
      </c>
      <c r="H11" s="121">
        <v>1878.5661709999999</v>
      </c>
      <c r="I11" s="121">
        <v>2034.231661</v>
      </c>
      <c r="J11" s="121">
        <v>2044.948715</v>
      </c>
      <c r="K11" s="121">
        <v>2020.6491820000001</v>
      </c>
    </row>
    <row r="12" spans="1:14" s="1" customFormat="1" ht="10.5" customHeight="1">
      <c r="A12" s="17" t="s">
        <v>33</v>
      </c>
      <c r="B12" s="347">
        <v>793.8</v>
      </c>
      <c r="C12" s="347">
        <v>788.2</v>
      </c>
      <c r="D12" s="347">
        <v>806.21400000000006</v>
      </c>
      <c r="E12" s="347">
        <v>815</v>
      </c>
      <c r="F12" s="347">
        <v>806.35482400000001</v>
      </c>
      <c r="G12" s="347">
        <v>783.73052900000005</v>
      </c>
      <c r="H12" s="347">
        <v>772.32944199999997</v>
      </c>
      <c r="I12" s="347">
        <v>779.48255700000004</v>
      </c>
      <c r="J12" s="347">
        <v>790.48800100000005</v>
      </c>
      <c r="K12" s="347">
        <v>814.61370299999999</v>
      </c>
    </row>
    <row r="13" spans="1:14" s="1" customFormat="1" ht="10.199999999999999" customHeight="1">
      <c r="A13" s="92" t="s">
        <v>34</v>
      </c>
      <c r="B13" s="121">
        <v>642</v>
      </c>
      <c r="C13" s="121">
        <v>627.70000000000005</v>
      </c>
      <c r="D13" s="121">
        <v>639.64800000000002</v>
      </c>
      <c r="E13" s="121">
        <v>653.9</v>
      </c>
      <c r="F13" s="121">
        <v>676.19622600000002</v>
      </c>
      <c r="G13" s="121">
        <v>680.28976899999998</v>
      </c>
      <c r="H13" s="121">
        <v>666.21955300000002</v>
      </c>
      <c r="I13" s="121">
        <v>674.06831999999997</v>
      </c>
      <c r="J13" s="121">
        <v>688.17023400000005</v>
      </c>
      <c r="K13" s="121">
        <v>686.74694799999997</v>
      </c>
    </row>
    <row r="14" spans="1:14" s="1" customFormat="1" ht="13.5" customHeight="1">
      <c r="A14" s="321" t="s">
        <v>37</v>
      </c>
      <c r="B14" s="348">
        <v>10980.799999999997</v>
      </c>
      <c r="C14" s="348">
        <v>11052.400000000001</v>
      </c>
      <c r="D14" s="348">
        <v>11226.739999999998</v>
      </c>
      <c r="E14" s="348">
        <v>11490.599999999999</v>
      </c>
      <c r="F14" s="348">
        <v>11684.336240000001</v>
      </c>
      <c r="G14" s="348">
        <v>11641.110068999998</v>
      </c>
      <c r="H14" s="348">
        <v>11358.647607000001</v>
      </c>
      <c r="I14" s="348">
        <v>11351.293232999999</v>
      </c>
      <c r="J14" s="348">
        <v>11271.378338999999</v>
      </c>
      <c r="K14" s="348">
        <v>11256.122089</v>
      </c>
    </row>
    <row r="15" spans="1:14" s="1" customFormat="1" ht="12" customHeight="1">
      <c r="A15" s="92" t="s">
        <v>131</v>
      </c>
      <c r="B15" s="349">
        <v>1473.5</v>
      </c>
      <c r="C15" s="349">
        <v>1394.6</v>
      </c>
      <c r="D15" s="349">
        <v>1460.06</v>
      </c>
      <c r="E15" s="349">
        <v>1874.1</v>
      </c>
      <c r="F15" s="349">
        <v>3070.4540969999998</v>
      </c>
      <c r="G15" s="349">
        <v>4027.3766860000001</v>
      </c>
      <c r="H15" s="349">
        <v>4349.7328010000001</v>
      </c>
      <c r="I15" s="349">
        <v>4635.2314649999998</v>
      </c>
      <c r="J15" s="349">
        <v>4893.4066160000002</v>
      </c>
      <c r="K15" s="349">
        <v>5421.608851</v>
      </c>
    </row>
    <row r="16" spans="1:14" s="1" customFormat="1" ht="13.5" customHeight="1">
      <c r="A16" s="321" t="s">
        <v>36</v>
      </c>
      <c r="B16" s="348">
        <v>12454.299999999997</v>
      </c>
      <c r="C16" s="348">
        <v>12447.000000000002</v>
      </c>
      <c r="D16" s="348">
        <v>12686.799999999997</v>
      </c>
      <c r="E16" s="348">
        <v>13364.699999999999</v>
      </c>
      <c r="F16" s="348">
        <v>14754.790337</v>
      </c>
      <c r="G16" s="348">
        <v>15668.486754999998</v>
      </c>
      <c r="H16" s="348">
        <v>15708.380408000001</v>
      </c>
      <c r="I16" s="348">
        <v>15986.524697999997</v>
      </c>
      <c r="J16" s="348">
        <v>16164.784954999999</v>
      </c>
      <c r="K16" s="348">
        <v>16677.730940000001</v>
      </c>
    </row>
    <row r="17" spans="1:11" s="1" customFormat="1" ht="10.5" customHeight="1">
      <c r="A17" s="2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s="71" customFormat="1" ht="18.75" customHeight="1">
      <c r="A18" s="72" t="s">
        <v>115</v>
      </c>
      <c r="G18" s="3"/>
      <c r="H18" s="3"/>
      <c r="I18" s="3"/>
      <c r="J18" s="3"/>
      <c r="K18" s="3"/>
    </row>
    <row r="19" spans="1:11" ht="9.75" customHeight="1" thickBot="1">
      <c r="A19" s="10"/>
    </row>
    <row r="20" spans="1:11" s="117" customFormat="1" ht="12" customHeight="1" thickTop="1" thickBot="1">
      <c r="A20" s="116"/>
      <c r="B20" s="116">
        <f t="shared" ref="B20:C20" si="0">B5</f>
        <v>2006</v>
      </c>
      <c r="C20" s="116">
        <f t="shared" si="0"/>
        <v>2007</v>
      </c>
      <c r="D20" s="116">
        <f t="shared" ref="D20:I20" si="1">D5</f>
        <v>2008</v>
      </c>
      <c r="E20" s="116">
        <f t="shared" si="1"/>
        <v>2009</v>
      </c>
      <c r="F20" s="116">
        <f t="shared" si="1"/>
        <v>2010</v>
      </c>
      <c r="G20" s="116">
        <f t="shared" si="1"/>
        <v>2011</v>
      </c>
      <c r="H20" s="116">
        <f t="shared" si="1"/>
        <v>2012</v>
      </c>
      <c r="I20" s="116">
        <f t="shared" si="1"/>
        <v>2013</v>
      </c>
      <c r="J20" s="116">
        <f t="shared" ref="J20:K20" si="2">J5</f>
        <v>2014</v>
      </c>
      <c r="K20" s="116">
        <f t="shared" si="2"/>
        <v>2015</v>
      </c>
    </row>
    <row r="21" spans="1:11" s="1" customFormat="1" ht="13.5" customHeight="1" thickTop="1">
      <c r="A21" s="17" t="s">
        <v>60</v>
      </c>
      <c r="B21" s="320">
        <f t="shared" ref="B21" si="3">B6/B$16*100</f>
        <v>2.9973583420987135</v>
      </c>
      <c r="C21" s="320">
        <f t="shared" ref="C21:D30" si="4">C6/C$16*100</f>
        <v>2.9806379047159952</v>
      </c>
      <c r="D21" s="320">
        <f t="shared" si="4"/>
        <v>2.9047119841094688</v>
      </c>
      <c r="E21" s="320">
        <f t="shared" ref="E21:F21" si="5">E6/E$16*100</f>
        <v>2.7744730521448298</v>
      </c>
      <c r="F21" s="320">
        <f t="shared" si="5"/>
        <v>2.4762590904716832</v>
      </c>
      <c r="G21" s="320">
        <f t="shared" ref="G21:H21" si="6">G6/G$16*100</f>
        <v>2.2350226762533332</v>
      </c>
      <c r="H21" s="320">
        <f t="shared" si="6"/>
        <v>2.1112599159560661</v>
      </c>
      <c r="I21" s="320">
        <f t="shared" ref="I21:J21" si="7">I6/I$16*100</f>
        <v>1.9969605403977468</v>
      </c>
      <c r="J21" s="320">
        <f t="shared" si="7"/>
        <v>1.9367128599082561</v>
      </c>
      <c r="K21" s="320">
        <f t="shared" ref="K21" si="8">K6/K$16*100</f>
        <v>1.8700804811041039</v>
      </c>
    </row>
    <row r="22" spans="1:11" s="1" customFormat="1" ht="10.5" customHeight="1">
      <c r="A22" s="92" t="s">
        <v>29</v>
      </c>
      <c r="B22" s="108">
        <f t="shared" ref="B22:B30" si="9">B7/B$16*100</f>
        <v>5.1893723452943972</v>
      </c>
      <c r="C22" s="108">
        <f t="shared" si="4"/>
        <v>5.4519161243673171</v>
      </c>
      <c r="D22" s="108">
        <f t="shared" si="4"/>
        <v>5.4140051076709659</v>
      </c>
      <c r="E22" s="108">
        <f t="shared" ref="E22:F22" si="10">E7/E$16*100</f>
        <v>5.3297118528661329</v>
      </c>
      <c r="F22" s="108">
        <f t="shared" si="10"/>
        <v>4.8523740063226901</v>
      </c>
      <c r="G22" s="108">
        <f t="shared" ref="G22:H22" si="11">G7/G$16*100</f>
        <v>4.3270386643027168</v>
      </c>
      <c r="H22" s="108">
        <f t="shared" si="11"/>
        <v>4.2979669416215724</v>
      </c>
      <c r="I22" s="108">
        <f t="shared" ref="I22:J22" si="12">I7/I$16*100</f>
        <v>4.0439151986602715</v>
      </c>
      <c r="J22" s="108">
        <f t="shared" si="12"/>
        <v>4.1061085059142384</v>
      </c>
      <c r="K22" s="108">
        <f t="shared" ref="K22" si="13">K7/K$16*100</f>
        <v>3.8988511347215677</v>
      </c>
    </row>
    <row r="23" spans="1:11" s="1" customFormat="1" ht="10.5" customHeight="1">
      <c r="A23" s="17" t="s">
        <v>30</v>
      </c>
      <c r="B23" s="320">
        <f t="shared" si="9"/>
        <v>29.099989561838086</v>
      </c>
      <c r="C23" s="320">
        <f t="shared" si="4"/>
        <v>29.339599903591225</v>
      </c>
      <c r="D23" s="320">
        <f t="shared" si="4"/>
        <v>28.713820663997229</v>
      </c>
      <c r="E23" s="320">
        <f t="shared" ref="E23:F23" si="14">E8/E$16*100</f>
        <v>27.731262205661185</v>
      </c>
      <c r="F23" s="320">
        <f t="shared" si="14"/>
        <v>25.657054499154007</v>
      </c>
      <c r="G23" s="320">
        <f t="shared" ref="G23:H23" si="15">G8/G$16*100</f>
        <v>23.930199473816387</v>
      </c>
      <c r="H23" s="320">
        <f t="shared" si="15"/>
        <v>23.418860827475829</v>
      </c>
      <c r="I23" s="320">
        <f t="shared" ref="I23:J23" si="16">I8/I$16*100</f>
        <v>22.749620081311313</v>
      </c>
      <c r="J23" s="320">
        <f t="shared" si="16"/>
        <v>22.121122687091141</v>
      </c>
      <c r="K23" s="320">
        <f t="shared" ref="K23" si="17">K8/K$16*100</f>
        <v>21.23614721176213</v>
      </c>
    </row>
    <row r="24" spans="1:11" s="1" customFormat="1" ht="10.5" customHeight="1">
      <c r="A24" s="92" t="s">
        <v>31</v>
      </c>
      <c r="B24" s="108">
        <f t="shared" si="9"/>
        <v>18.025902700272198</v>
      </c>
      <c r="C24" s="108">
        <f t="shared" si="4"/>
        <v>18.528159395838351</v>
      </c>
      <c r="D24" s="108">
        <f t="shared" si="4"/>
        <v>18.862841693728917</v>
      </c>
      <c r="E24" s="108">
        <f t="shared" ref="E24:F24" si="18">E9/E$16*100</f>
        <v>19.163916885526799</v>
      </c>
      <c r="F24" s="108">
        <f t="shared" si="18"/>
        <v>18.506790944717714</v>
      </c>
      <c r="G24" s="108">
        <f t="shared" ref="G24:H24" si="19">G9/G$16*100</f>
        <v>17.912343379965414</v>
      </c>
      <c r="H24" s="108">
        <f t="shared" si="19"/>
        <v>17.445622055373384</v>
      </c>
      <c r="I24" s="108">
        <f t="shared" ref="I24:J24" si="20">I9/I$16*100</f>
        <v>16.724442087994827</v>
      </c>
      <c r="J24" s="108">
        <f t="shared" si="20"/>
        <v>16.188893265731664</v>
      </c>
      <c r="K24" s="108">
        <f t="shared" ref="K24" si="21">K9/K$16*100</f>
        <v>15.975680676138786</v>
      </c>
    </row>
    <row r="25" spans="1:11" s="1" customFormat="1" ht="10.5" customHeight="1">
      <c r="A25" s="17" t="s">
        <v>32</v>
      </c>
      <c r="B25" s="320">
        <f t="shared" si="9"/>
        <v>5.3547770649494559</v>
      </c>
      <c r="C25" s="320">
        <f t="shared" si="4"/>
        <v>5.4077287699847352</v>
      </c>
      <c r="D25" s="320">
        <f t="shared" si="4"/>
        <v>5.2362455465523237</v>
      </c>
      <c r="E25" s="320">
        <f t="shared" ref="E25:F25" si="22">E10/E$16*100</f>
        <v>4.9630743675503384</v>
      </c>
      <c r="F25" s="320">
        <f t="shared" si="22"/>
        <v>4.3690113331089888</v>
      </c>
      <c r="G25" s="320">
        <f t="shared" ref="G25:H25" si="23">G10/G$16*100</f>
        <v>4.0419875888646404</v>
      </c>
      <c r="H25" s="320">
        <f t="shared" si="23"/>
        <v>3.9189163109806446</v>
      </c>
      <c r="I25" s="320">
        <f t="shared" ref="I25:J25" si="24">I10/I$16*100</f>
        <v>3.6734306929977647</v>
      </c>
      <c r="J25" s="320">
        <f t="shared" si="24"/>
        <v>3.5771005714563806</v>
      </c>
      <c r="K25" s="320">
        <f t="shared" ref="K25" si="25">K10/K$16*100</f>
        <v>3.3931284299757385</v>
      </c>
    </row>
    <row r="26" spans="1:11" s="1" customFormat="1" ht="12" customHeight="1">
      <c r="A26" s="92" t="s">
        <v>35</v>
      </c>
      <c r="B26" s="108">
        <f t="shared" si="9"/>
        <v>15.972796544165471</v>
      </c>
      <c r="C26" s="108">
        <f t="shared" si="4"/>
        <v>15.712219812002889</v>
      </c>
      <c r="D26" s="108">
        <f t="shared" si="4"/>
        <v>15.963292556042505</v>
      </c>
      <c r="E26" s="108">
        <f t="shared" ref="E26:F26" si="26">E11/E$16*100</f>
        <v>15.023906260522125</v>
      </c>
      <c r="F26" s="108">
        <f t="shared" si="26"/>
        <v>13.28070026916032</v>
      </c>
      <c r="G26" s="108">
        <f t="shared" ref="G26:H26" si="27">G11/G$16*100</f>
        <v>12.506009767501638</v>
      </c>
      <c r="H26" s="108">
        <f t="shared" si="27"/>
        <v>11.959006098701808</v>
      </c>
      <c r="I26" s="108">
        <f t="shared" ref="I26:J26" si="28">I11/I$16*100</f>
        <v>12.724664674958991</v>
      </c>
      <c r="J26" s="108">
        <f t="shared" si="28"/>
        <v>12.650639774626066</v>
      </c>
      <c r="K26" s="108">
        <f t="shared" ref="K26" si="29">K11/K$16*100</f>
        <v>12.115851906170636</v>
      </c>
    </row>
    <row r="27" spans="1:11" s="1" customFormat="1" ht="10.5" customHeight="1">
      <c r="A27" s="17" t="s">
        <v>33</v>
      </c>
      <c r="B27" s="320">
        <f t="shared" si="9"/>
        <v>6.3737022554459104</v>
      </c>
      <c r="C27" s="320">
        <f t="shared" si="4"/>
        <v>6.3324495862456809</v>
      </c>
      <c r="D27" s="320">
        <f t="shared" si="4"/>
        <v>6.3547466658258998</v>
      </c>
      <c r="E27" s="320">
        <f t="shared" ref="E27:F27" si="30">E12/E$16*100</f>
        <v>6.0981540924974</v>
      </c>
      <c r="F27" s="320">
        <f t="shared" si="30"/>
        <v>5.4650374934704162</v>
      </c>
      <c r="G27" s="320">
        <f t="shared" ref="G27:H27" si="31">G12/G$16*100</f>
        <v>5.0019541852049141</v>
      </c>
      <c r="H27" s="320">
        <f t="shared" si="31"/>
        <v>4.9166713686578802</v>
      </c>
      <c r="I27" s="320">
        <f t="shared" ref="I27:J27" si="32">I12/I$16*100</f>
        <v>4.875872472129716</v>
      </c>
      <c r="J27" s="320">
        <f t="shared" si="32"/>
        <v>4.8901856919258977</v>
      </c>
      <c r="K27" s="320">
        <f t="shared" ref="K27" si="33">K12/K$16*100</f>
        <v>4.8844396514769528</v>
      </c>
    </row>
    <row r="28" spans="1:11" s="1" customFormat="1" ht="10.5" customHeight="1">
      <c r="A28" s="92" t="s">
        <v>34</v>
      </c>
      <c r="B28" s="108">
        <f t="shared" si="9"/>
        <v>5.1548461174052349</v>
      </c>
      <c r="C28" s="108">
        <f t="shared" si="4"/>
        <v>5.042982244717602</v>
      </c>
      <c r="D28" s="108">
        <f t="shared" si="4"/>
        <v>5.041838761547436</v>
      </c>
      <c r="E28" s="108">
        <f t="shared" ref="E28:F28" si="34">E13/E$16*100</f>
        <v>4.8927398295509814</v>
      </c>
      <c r="F28" s="108">
        <f t="shared" si="34"/>
        <v>4.5828928134907461</v>
      </c>
      <c r="G28" s="108">
        <f t="shared" ref="G28:H28" si="35">G13/G$16*100</f>
        <v>4.3417707123689624</v>
      </c>
      <c r="H28" s="108">
        <f t="shared" si="35"/>
        <v>4.2411727733605566</v>
      </c>
      <c r="I28" s="108">
        <f t="shared" ref="I28:J28" si="36">I13/I$16*100</f>
        <v>4.2164781447735766</v>
      </c>
      <c r="J28" s="108">
        <f t="shared" si="36"/>
        <v>4.2572186138927828</v>
      </c>
      <c r="K28" s="108">
        <f t="shared" ref="K28" si="37">K13/K$16*100</f>
        <v>4.1177480945738285</v>
      </c>
    </row>
    <row r="29" spans="1:11" s="1" customFormat="1" ht="13.5" customHeight="1">
      <c r="A29" s="321" t="s">
        <v>37</v>
      </c>
      <c r="B29" s="322">
        <f t="shared" si="9"/>
        <v>88.168744931469448</v>
      </c>
      <c r="C29" s="322">
        <f t="shared" si="4"/>
        <v>88.795693741463808</v>
      </c>
      <c r="D29" s="322">
        <f t="shared" si="4"/>
        <v>88.491502979474731</v>
      </c>
      <c r="E29" s="322">
        <f t="shared" ref="E29:F29" si="38">E14/E$16*100</f>
        <v>85.977238546319782</v>
      </c>
      <c r="F29" s="322">
        <f t="shared" si="38"/>
        <v>79.190120449896568</v>
      </c>
      <c r="G29" s="322">
        <f t="shared" ref="G29:H29" si="39">G14/G$16*100</f>
        <v>74.296326448277995</v>
      </c>
      <c r="H29" s="322">
        <f t="shared" si="39"/>
        <v>72.309476292127755</v>
      </c>
      <c r="I29" s="322">
        <f t="shared" ref="I29:J29" si="40">I14/I$16*100</f>
        <v>71.005383893224192</v>
      </c>
      <c r="J29" s="322">
        <f t="shared" si="40"/>
        <v>69.727981970546409</v>
      </c>
      <c r="K29" s="322">
        <f t="shared" ref="K29" si="41">K14/K$16*100</f>
        <v>67.491927585923747</v>
      </c>
    </row>
    <row r="30" spans="1:11" s="1" customFormat="1" ht="12" customHeight="1">
      <c r="A30" s="92" t="s">
        <v>131</v>
      </c>
      <c r="B30" s="108">
        <f t="shared" si="9"/>
        <v>11.831255068530549</v>
      </c>
      <c r="C30" s="108">
        <f t="shared" si="4"/>
        <v>11.204306258536191</v>
      </c>
      <c r="D30" s="108">
        <f t="shared" si="4"/>
        <v>11.508497020525272</v>
      </c>
      <c r="E30" s="108">
        <f t="shared" ref="E30:F30" si="42">E15/E$16*100</f>
        <v>14.022761453680218</v>
      </c>
      <c r="F30" s="108">
        <f t="shared" si="42"/>
        <v>20.809879550103428</v>
      </c>
      <c r="G30" s="108">
        <f t="shared" ref="G30:H30" si="43">G15/G$16*100</f>
        <v>25.703673551722005</v>
      </c>
      <c r="H30" s="108">
        <f t="shared" si="43"/>
        <v>27.690523707872249</v>
      </c>
      <c r="I30" s="108">
        <f t="shared" ref="I30:J30" si="44">I15/I$16*100</f>
        <v>28.994616106775805</v>
      </c>
      <c r="J30" s="108">
        <f t="shared" si="44"/>
        <v>30.272018029453584</v>
      </c>
      <c r="K30" s="108">
        <f t="shared" ref="K30" si="45">K15/K$16*100</f>
        <v>32.508072414076253</v>
      </c>
    </row>
    <row r="31" spans="1:11" s="1" customFormat="1" ht="13.5" customHeight="1">
      <c r="A31" s="321" t="s">
        <v>36</v>
      </c>
      <c r="B31" s="325">
        <f t="shared" ref="B31:D31" si="46">B29+B30</f>
        <v>100</v>
      </c>
      <c r="C31" s="325">
        <f t="shared" si="46"/>
        <v>100</v>
      </c>
      <c r="D31" s="325">
        <f t="shared" si="46"/>
        <v>100</v>
      </c>
      <c r="E31" s="325">
        <f t="shared" ref="E31:F31" si="47">E29+E30</f>
        <v>100</v>
      </c>
      <c r="F31" s="325">
        <f t="shared" si="47"/>
        <v>100</v>
      </c>
      <c r="G31" s="325">
        <f t="shared" ref="G31:H31" si="48">G29+G30</f>
        <v>100</v>
      </c>
      <c r="H31" s="325">
        <f t="shared" si="48"/>
        <v>100</v>
      </c>
      <c r="I31" s="325">
        <f t="shared" ref="I31:J31" si="49">I29+I30</f>
        <v>100</v>
      </c>
      <c r="J31" s="325">
        <f t="shared" si="49"/>
        <v>100</v>
      </c>
      <c r="K31" s="325">
        <f t="shared" ref="K31" si="50">K29+K30</f>
        <v>100</v>
      </c>
    </row>
    <row r="32" spans="1:11" s="4" customFormat="1" ht="9.75" customHeight="1">
      <c r="A32" s="54"/>
    </row>
    <row r="33" spans="1:11" s="71" customFormat="1" ht="18.75" customHeight="1">
      <c r="A33" s="72" t="s">
        <v>116</v>
      </c>
    </row>
    <row r="34" spans="1:11" ht="9.75" customHeight="1" thickBot="1">
      <c r="A34" s="10"/>
    </row>
    <row r="35" spans="1:11" s="117" customFormat="1" ht="12" customHeight="1" thickTop="1" thickBot="1">
      <c r="A35" s="116"/>
      <c r="B35" s="116">
        <f t="shared" ref="B35" si="51">B5</f>
        <v>2006</v>
      </c>
      <c r="C35" s="116">
        <f t="shared" ref="C35:H35" si="52">C5</f>
        <v>2007</v>
      </c>
      <c r="D35" s="116">
        <f t="shared" si="52"/>
        <v>2008</v>
      </c>
      <c r="E35" s="116">
        <f t="shared" si="52"/>
        <v>2009</v>
      </c>
      <c r="F35" s="116">
        <f t="shared" si="52"/>
        <v>2010</v>
      </c>
      <c r="G35" s="116">
        <f t="shared" si="52"/>
        <v>2011</v>
      </c>
      <c r="H35" s="116">
        <f t="shared" si="52"/>
        <v>2012</v>
      </c>
      <c r="I35" s="116">
        <f t="shared" ref="I35:J35" si="53">I5</f>
        <v>2013</v>
      </c>
      <c r="J35" s="116">
        <f t="shared" si="53"/>
        <v>2014</v>
      </c>
      <c r="K35" s="116">
        <f t="shared" ref="K35" si="54">K5</f>
        <v>2015</v>
      </c>
    </row>
    <row r="36" spans="1:11" s="1" customFormat="1" ht="13.5" customHeight="1" thickTop="1">
      <c r="A36" s="17" t="s">
        <v>60</v>
      </c>
      <c r="B36" s="326">
        <v>-0.87468201830087633</v>
      </c>
      <c r="C36" s="326">
        <v>-0.61612643986070914</v>
      </c>
      <c r="D36" s="326">
        <v>-0.66981132075472072</v>
      </c>
      <c r="E36" s="326">
        <v>0.62005617139058167</v>
      </c>
      <c r="F36" s="326">
        <v>-1.4652543149946129</v>
      </c>
      <c r="G36" s="326">
        <v>-4.1527044776644484</v>
      </c>
      <c r="H36" s="326">
        <v>-5.2969156270968991</v>
      </c>
      <c r="I36" s="326">
        <v>-3.7389855896372337</v>
      </c>
      <c r="J36" s="326">
        <v>-1.9355444676447009</v>
      </c>
      <c r="K36" s="326">
        <v>-0.37643180634526763</v>
      </c>
    </row>
    <row r="37" spans="1:11" s="1" customFormat="1" ht="10.199999999999999">
      <c r="A37" s="92" t="s">
        <v>29</v>
      </c>
      <c r="B37" s="113">
        <v>-3.0471912476004448E-2</v>
      </c>
      <c r="C37" s="113">
        <v>4.9976790963948803</v>
      </c>
      <c r="D37" s="113">
        <v>1.2178013557323952</v>
      </c>
      <c r="E37" s="113">
        <v>3.7032076218872945</v>
      </c>
      <c r="F37" s="113">
        <v>0.51349305068091322</v>
      </c>
      <c r="G37" s="113">
        <v>-5.3042429351309757</v>
      </c>
      <c r="H37" s="113">
        <v>-0.41896173919088175</v>
      </c>
      <c r="I37" s="113">
        <v>-4.2449644040798766</v>
      </c>
      <c r="J37" s="113">
        <v>2.6701627110128801</v>
      </c>
      <c r="K37" s="113">
        <v>-2.0344765352995231</v>
      </c>
    </row>
    <row r="38" spans="1:11" s="1" customFormat="1" ht="10.5" customHeight="1">
      <c r="A38" s="17" t="s">
        <v>30</v>
      </c>
      <c r="B38" s="326">
        <v>3.6190027450086815</v>
      </c>
      <c r="C38" s="326">
        <v>0.7643066055957215</v>
      </c>
      <c r="D38" s="326">
        <v>-0.24740546017142373</v>
      </c>
      <c r="E38" s="326">
        <v>1.7386040932068525</v>
      </c>
      <c r="F38" s="326">
        <v>2.1435593869731706</v>
      </c>
      <c r="G38" s="326">
        <v>-0.95477697560663044</v>
      </c>
      <c r="H38" s="326">
        <v>-1.8876219883107059</v>
      </c>
      <c r="I38" s="326">
        <v>-1.1376258694473895</v>
      </c>
      <c r="J38" s="326">
        <v>-1.6784119317791002</v>
      </c>
      <c r="K38" s="326">
        <v>-0.95430710502590888</v>
      </c>
    </row>
    <row r="39" spans="1:11" s="1" customFormat="1" ht="10.5" customHeight="1">
      <c r="A39" s="92" t="s">
        <v>31</v>
      </c>
      <c r="B39" s="113">
        <v>1.4151135171664775</v>
      </c>
      <c r="C39" s="113">
        <v>2.7260579064587898</v>
      </c>
      <c r="D39" s="113">
        <v>3.7677131211516723</v>
      </c>
      <c r="E39" s="113">
        <v>7.0247642066264993</v>
      </c>
      <c r="F39" s="113">
        <v>6.615578713103254</v>
      </c>
      <c r="G39" s="113">
        <v>2.7815822668989298</v>
      </c>
      <c r="H39" s="113">
        <v>-2.357608298160363</v>
      </c>
      <c r="I39" s="113">
        <v>-2.4363965395718168</v>
      </c>
      <c r="J39" s="113">
        <v>-2.1228332811635275</v>
      </c>
      <c r="K39" s="113">
        <v>1.8144086490605948</v>
      </c>
    </row>
    <row r="40" spans="1:11" s="1" customFormat="1" ht="10.5" customHeight="1">
      <c r="A40" s="17" t="s">
        <v>32</v>
      </c>
      <c r="B40" s="326">
        <v>-3.9554124991899142</v>
      </c>
      <c r="C40" s="326">
        <v>0.92967461388515638</v>
      </c>
      <c r="D40" s="326">
        <v>-1.3056009508245481</v>
      </c>
      <c r="E40" s="326">
        <v>-0.15233805802093991</v>
      </c>
      <c r="F40" s="326">
        <v>-2.8134385647519911</v>
      </c>
      <c r="G40" s="326">
        <v>-1.7560497344323744</v>
      </c>
      <c r="H40" s="326">
        <v>-2.7979624589714591</v>
      </c>
      <c r="I40" s="326">
        <v>-4.6043625898228191</v>
      </c>
      <c r="J40" s="326">
        <v>-1.5365227754424393</v>
      </c>
      <c r="K40" s="326">
        <v>-2.1330217875094593</v>
      </c>
    </row>
    <row r="41" spans="1:11" s="1" customFormat="1" ht="12" customHeight="1">
      <c r="A41" s="92" t="s">
        <v>35</v>
      </c>
      <c r="B41" s="113">
        <v>0.19380977228358187</v>
      </c>
      <c r="C41" s="113">
        <v>-1.6890363444427625</v>
      </c>
      <c r="D41" s="113">
        <v>3.5552998926215551</v>
      </c>
      <c r="E41" s="113">
        <v>-0.85575423248014371</v>
      </c>
      <c r="F41" s="113">
        <v>-2.4085123761143579</v>
      </c>
      <c r="G41" s="113">
        <v>-1.8879946220740074E-3</v>
      </c>
      <c r="H41" s="113">
        <v>-4.1304521765536117</v>
      </c>
      <c r="I41" s="113">
        <v>8.2863990847411131</v>
      </c>
      <c r="J41" s="113">
        <v>0.52683547333698399</v>
      </c>
      <c r="K41" s="113">
        <v>-1.1882710222392956</v>
      </c>
    </row>
    <row r="42" spans="1:11" s="1" customFormat="1" ht="10.5" customHeight="1">
      <c r="A42" s="17" t="s">
        <v>33</v>
      </c>
      <c r="B42" s="326">
        <v>1.8469216902637253</v>
      </c>
      <c r="C42" s="326">
        <v>-0.70546737213402766</v>
      </c>
      <c r="D42" s="326">
        <v>2.2854605430093988</v>
      </c>
      <c r="E42" s="326">
        <v>1.0897850942801712</v>
      </c>
      <c r="F42" s="326">
        <v>-1.0607577914110378</v>
      </c>
      <c r="G42" s="326">
        <v>-2.8057493210953965</v>
      </c>
      <c r="H42" s="326">
        <v>-1.4547202869010678</v>
      </c>
      <c r="I42" s="326">
        <v>0.92617406653261458</v>
      </c>
      <c r="J42" s="326">
        <v>1.4118909911668531</v>
      </c>
      <c r="K42" s="326">
        <v>3.0520010385331586</v>
      </c>
    </row>
    <row r="43" spans="1:11" s="1" customFormat="1" ht="10.5" customHeight="1">
      <c r="A43" s="92" t="s">
        <v>34</v>
      </c>
      <c r="B43" s="113">
        <v>-2.3047646336982197E-2</v>
      </c>
      <c r="C43" s="113">
        <v>-2.2274143302180582</v>
      </c>
      <c r="D43" s="113">
        <v>1.9034570654771432</v>
      </c>
      <c r="E43" s="113">
        <v>2.2281004552503703</v>
      </c>
      <c r="F43" s="113">
        <v>3.4097302339807456</v>
      </c>
      <c r="G43" s="113">
        <v>0.60537797204445187</v>
      </c>
      <c r="H43" s="113">
        <v>-2.0682680588718361</v>
      </c>
      <c r="I43" s="113">
        <v>1.1781051703836587</v>
      </c>
      <c r="J43" s="113">
        <v>2.0920600451894922</v>
      </c>
      <c r="K43" s="113">
        <v>-0.20682179055132588</v>
      </c>
    </row>
    <row r="44" spans="1:11" s="1" customFormat="1" ht="13.5" customHeight="1">
      <c r="A44" s="321" t="s">
        <v>37</v>
      </c>
      <c r="B44" s="327">
        <v>1.3385683472385113</v>
      </c>
      <c r="C44" s="327">
        <v>0.65204720967511065</v>
      </c>
      <c r="D44" s="327">
        <v>1.5773949549418909</v>
      </c>
      <c r="E44" s="327">
        <v>2.3502815599185656</v>
      </c>
      <c r="F44" s="327">
        <v>1.6860411118653662</v>
      </c>
      <c r="G44" s="327">
        <v>-0.36994973537326503</v>
      </c>
      <c r="H44" s="327">
        <v>-2.4264220536165948</v>
      </c>
      <c r="I44" s="327">
        <v>-6.4746915781332959E-2</v>
      </c>
      <c r="J44" s="327">
        <v>-0.70401576595409132</v>
      </c>
      <c r="K44" s="327">
        <v>-0.13535389853085444</v>
      </c>
    </row>
    <row r="45" spans="1:11" s="1" customFormat="1" ht="12" customHeight="1">
      <c r="A45" s="92" t="s">
        <v>131</v>
      </c>
      <c r="B45" s="113">
        <v>-4.7054859502838831</v>
      </c>
      <c r="C45" s="113">
        <v>-5.3545978961656022</v>
      </c>
      <c r="D45" s="113">
        <v>4.6938190162053584</v>
      </c>
      <c r="E45" s="113">
        <v>28.357738723066173</v>
      </c>
      <c r="F45" s="113">
        <v>63.836193212742117</v>
      </c>
      <c r="G45" s="113">
        <v>31.165507080368513</v>
      </c>
      <c r="H45" s="113">
        <v>8.004121296142408</v>
      </c>
      <c r="I45" s="113">
        <v>6.5635908471059157</v>
      </c>
      <c r="J45" s="113">
        <v>5.5698437704663872</v>
      </c>
      <c r="K45" s="113">
        <v>10.794161949937564</v>
      </c>
    </row>
    <row r="46" spans="1:11" s="1" customFormat="1" ht="13.5" customHeight="1">
      <c r="A46" s="321" t="s">
        <v>36</v>
      </c>
      <c r="B46" s="327">
        <v>0.58379027969193142</v>
      </c>
      <c r="C46" s="327">
        <v>-5.8614293858305633E-2</v>
      </c>
      <c r="D46" s="327">
        <v>1.9265686510805402</v>
      </c>
      <c r="E46" s="327">
        <v>5.3433489926537847</v>
      </c>
      <c r="F46" s="327">
        <v>10.401208684070728</v>
      </c>
      <c r="G46" s="327">
        <v>6.1925408435574925</v>
      </c>
      <c r="H46" s="327">
        <v>0.25461075867632132</v>
      </c>
      <c r="I46" s="327">
        <v>1.7706745238888155</v>
      </c>
      <c r="J46" s="327">
        <v>1.1150657217093851</v>
      </c>
      <c r="K46" s="327">
        <v>3.1732311096495103</v>
      </c>
    </row>
    <row r="47" spans="1:11" s="4" customFormat="1" ht="9.75" customHeight="1">
      <c r="A47" s="54"/>
      <c r="B47" s="56"/>
      <c r="C47" s="56"/>
      <c r="D47" s="56"/>
      <c r="E47" s="56"/>
      <c r="F47" s="56"/>
      <c r="G47" s="56"/>
      <c r="H47" s="56"/>
      <c r="I47" s="56"/>
      <c r="J47" s="56"/>
      <c r="K47" s="56"/>
    </row>
    <row r="48" spans="1:11" s="75" customFormat="1" ht="20.25" customHeight="1">
      <c r="A48" s="72" t="s">
        <v>117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s="4" customFormat="1" ht="12.6" customHeight="1" thickBot="1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s="117" customFormat="1" ht="12" customHeight="1" thickTop="1" thickBot="1">
      <c r="A50" s="116"/>
      <c r="B50" s="116">
        <f t="shared" ref="B50" si="55">B5</f>
        <v>2006</v>
      </c>
      <c r="C50" s="116">
        <f t="shared" ref="C50:H50" si="56">C5</f>
        <v>2007</v>
      </c>
      <c r="D50" s="116">
        <f t="shared" si="56"/>
        <v>2008</v>
      </c>
      <c r="E50" s="116">
        <f t="shared" si="56"/>
        <v>2009</v>
      </c>
      <c r="F50" s="116">
        <f t="shared" si="56"/>
        <v>2010</v>
      </c>
      <c r="G50" s="116">
        <f t="shared" si="56"/>
        <v>2011</v>
      </c>
      <c r="H50" s="116">
        <f t="shared" si="56"/>
        <v>2012</v>
      </c>
      <c r="I50" s="116">
        <f t="shared" ref="I50:J50" si="57">I5</f>
        <v>2013</v>
      </c>
      <c r="J50" s="116">
        <f t="shared" si="57"/>
        <v>2014</v>
      </c>
      <c r="K50" s="116">
        <f t="shared" ref="K50" si="58">K5</f>
        <v>2015</v>
      </c>
    </row>
    <row r="51" spans="1:11" s="324" customFormat="1" ht="13.5" customHeight="1" thickTop="1">
      <c r="A51" s="17" t="s">
        <v>60</v>
      </c>
      <c r="B51" s="323">
        <v>1332.9191393334333</v>
      </c>
      <c r="C51" s="323">
        <v>1320.3927723621507</v>
      </c>
      <c r="D51" s="323">
        <v>1303.2000480944348</v>
      </c>
      <c r="E51" s="323">
        <v>1307.0282731223806</v>
      </c>
      <c r="F51" s="323">
        <v>1283.8764253411155</v>
      </c>
      <c r="G51" s="323">
        <v>1225.3893947134529</v>
      </c>
      <c r="H51" s="323">
        <v>1156.8020586624623</v>
      </c>
      <c r="I51" s="323">
        <v>1110.7404946140784</v>
      </c>
      <c r="J51" s="323">
        <v>1085.6908439567756</v>
      </c>
      <c r="K51" s="323">
        <v>1076.5972412555186</v>
      </c>
    </row>
    <row r="52" spans="1:11" s="324" customFormat="1" ht="10.5" customHeight="1">
      <c r="A52" s="92" t="s">
        <v>29</v>
      </c>
      <c r="B52" s="114">
        <v>1155.3594699969431</v>
      </c>
      <c r="C52" s="114">
        <v>1212.4027406805249</v>
      </c>
      <c r="D52" s="114">
        <v>1227.7223475410306</v>
      </c>
      <c r="E52" s="114">
        <v>1276.5278728597593</v>
      </c>
      <c r="F52" s="114">
        <v>1286.0328047593216</v>
      </c>
      <c r="G52" s="114">
        <v>1219.3319389166354</v>
      </c>
      <c r="H52" s="114">
        <v>1215.4344081530514</v>
      </c>
      <c r="I52" s="114">
        <v>1162.9854267370174</v>
      </c>
      <c r="J52" s="114">
        <v>1190.2704607444575</v>
      </c>
      <c r="K52" s="114">
        <v>1165.2898655393212</v>
      </c>
    </row>
    <row r="53" spans="1:11" s="324" customFormat="1" ht="10.5" customHeight="1">
      <c r="A53" s="17" t="s">
        <v>30</v>
      </c>
      <c r="B53" s="323">
        <v>2281.4272234032305</v>
      </c>
      <c r="C53" s="323">
        <v>2288.8706570905852</v>
      </c>
      <c r="D53" s="323">
        <v>2272.5891757613113</v>
      </c>
      <c r="E53" s="323">
        <v>2307.869060095386</v>
      </c>
      <c r="F53" s="323">
        <v>2352.1004986722369</v>
      </c>
      <c r="G53" s="323">
        <v>2322.4556491199814</v>
      </c>
      <c r="H53" s="323">
        <v>2272.7924924872977</v>
      </c>
      <c r="I53" s="323">
        <v>2237.408301522315</v>
      </c>
      <c r="J53" s="323">
        <v>2184.6774040218038</v>
      </c>
      <c r="K53" s="323">
        <v>2149.9358025440783</v>
      </c>
    </row>
    <row r="54" spans="1:11" s="324" customFormat="1" ht="10.5" customHeight="1">
      <c r="A54" s="92" t="s">
        <v>31</v>
      </c>
      <c r="B54" s="114">
        <v>1599.3867473887963</v>
      </c>
      <c r="C54" s="114">
        <v>1640.5337461106503</v>
      </c>
      <c r="D54" s="114">
        <v>1698.8916094415879</v>
      </c>
      <c r="E54" s="114">
        <v>1817.4167448996029</v>
      </c>
      <c r="F54" s="114">
        <v>1936.3179712130432</v>
      </c>
      <c r="G54" s="114">
        <v>1985.0489013810361</v>
      </c>
      <c r="H54" s="114">
        <v>1931.9200146915964</v>
      </c>
      <c r="I54" s="114">
        <v>1875.695102923906</v>
      </c>
      <c r="J54" s="114">
        <v>1820.7674115377204</v>
      </c>
      <c r="K54" s="114">
        <v>1842.5655016503956</v>
      </c>
    </row>
    <row r="55" spans="1:11" s="324" customFormat="1" ht="10.5" customHeight="1">
      <c r="A55" s="17" t="s">
        <v>32</v>
      </c>
      <c r="B55" s="323">
        <v>1267.7550337611776</v>
      </c>
      <c r="C55" s="323">
        <v>1279.7940465144577</v>
      </c>
      <c r="D55" s="323">
        <v>1261.2744660612609</v>
      </c>
      <c r="E55" s="323">
        <v>1259.2789474683425</v>
      </c>
      <c r="F55" s="323">
        <v>1221.1698397002383</v>
      </c>
      <c r="G55" s="323">
        <v>1195.6079055472489</v>
      </c>
      <c r="H55" s="323">
        <v>1157.3615279621281</v>
      </c>
      <c r="I55" s="323">
        <v>1099.17065341494</v>
      </c>
      <c r="J55" s="323">
        <v>1073.6306271178573</v>
      </c>
      <c r="K55" s="323">
        <v>1043.3431971208802</v>
      </c>
    </row>
    <row r="56" spans="1:11" s="324" customFormat="1" ht="10.5" customHeight="1">
      <c r="A56" s="92" t="s">
        <v>35</v>
      </c>
      <c r="B56" s="114">
        <v>1654.3269218774819</v>
      </c>
      <c r="C56" s="114">
        <v>1624.739034029215</v>
      </c>
      <c r="D56" s="114">
        <v>1680.9756016583733</v>
      </c>
      <c r="E56" s="114">
        <v>1666.2448290312809</v>
      </c>
      <c r="F56" s="114">
        <v>1624.0026653163281</v>
      </c>
      <c r="G56" s="114">
        <v>1621.170653332186</v>
      </c>
      <c r="H56" s="114">
        <v>1551.2891481298891</v>
      </c>
      <c r="I56" s="114">
        <v>1673.9258232489553</v>
      </c>
      <c r="J56" s="114">
        <v>1674.0331827074995</v>
      </c>
      <c r="K56" s="114">
        <v>1647.2477642942506</v>
      </c>
    </row>
    <row r="57" spans="1:11" s="324" customFormat="1" ht="10.5" customHeight="1">
      <c r="A57" s="17" t="s">
        <v>33</v>
      </c>
      <c r="B57" s="323">
        <v>1138.467672423066</v>
      </c>
      <c r="C57" s="323">
        <v>1126.6631217230713</v>
      </c>
      <c r="D57" s="323">
        <v>1147.6323199079861</v>
      </c>
      <c r="E57" s="323">
        <v>1156.5828723558245</v>
      </c>
      <c r="F57" s="323">
        <v>1139.6967479226648</v>
      </c>
      <c r="G57" s="323">
        <v>1101.3932763803418</v>
      </c>
      <c r="H57" s="323">
        <v>1078.841162304718</v>
      </c>
      <c r="I57" s="323">
        <v>1079.5589110268434</v>
      </c>
      <c r="J57" s="323">
        <v>1084.6045571919772</v>
      </c>
      <c r="K57" s="323">
        <v>1106.6527144188474</v>
      </c>
    </row>
    <row r="58" spans="1:11" s="324" customFormat="1" ht="10.5" customHeight="1">
      <c r="A58" s="92" t="s">
        <v>34</v>
      </c>
      <c r="B58" s="114">
        <v>1762.4338057863831</v>
      </c>
      <c r="C58" s="114">
        <v>1717.0070409050873</v>
      </c>
      <c r="D58" s="114">
        <v>1742.6441741859553</v>
      </c>
      <c r="E58" s="114">
        <v>1775.1366847103152</v>
      </c>
      <c r="F58" s="114">
        <v>1831.0214622258327</v>
      </c>
      <c r="G58" s="114">
        <v>1834.0309630492336</v>
      </c>
      <c r="H58" s="114">
        <v>1788.0144631148971</v>
      </c>
      <c r="I58" s="114">
        <v>1796.1648040673413</v>
      </c>
      <c r="J58" s="114">
        <v>1817.7093916406052</v>
      </c>
      <c r="K58" s="114">
        <v>1796.5206022000446</v>
      </c>
    </row>
    <row r="59" spans="1:11" s="324" customFormat="1" ht="13.5" customHeight="1">
      <c r="A59" s="321" t="s">
        <v>37</v>
      </c>
      <c r="B59" s="328">
        <v>1658.2957525652628</v>
      </c>
      <c r="C59" s="328">
        <v>1665.3286660012827</v>
      </c>
      <c r="D59" s="328">
        <v>1686.9966466652679</v>
      </c>
      <c r="E59" s="328">
        <v>1724.8884960598336</v>
      </c>
      <c r="F59" s="328">
        <v>1751.1683346799437</v>
      </c>
      <c r="G59" s="328">
        <v>1739.8065604778449</v>
      </c>
      <c r="H59" s="328">
        <v>1692.6390948726898</v>
      </c>
      <c r="I59" s="328">
        <v>1683.9083039115624</v>
      </c>
      <c r="J59" s="328">
        <v>1660.5864525680618</v>
      </c>
      <c r="K59" s="328">
        <v>1648.3992188933555</v>
      </c>
    </row>
    <row r="60" spans="1:11" s="324" customFormat="1" ht="12" customHeight="1">
      <c r="A60" s="92" t="s">
        <v>131</v>
      </c>
      <c r="B60" s="114">
        <v>886.98482945933358</v>
      </c>
      <c r="C60" s="114">
        <v>834.47970076967681</v>
      </c>
      <c r="D60" s="114">
        <v>869.01350189121706</v>
      </c>
      <c r="E60" s="114">
        <v>1108.9381921248287</v>
      </c>
      <c r="F60" s="114">
        <v>1803.1212857230944</v>
      </c>
      <c r="G60" s="114">
        <v>2345.4744706723723</v>
      </c>
      <c r="H60" s="114">
        <v>2498.0575984094148</v>
      </c>
      <c r="I60" s="114">
        <v>2623.5981091792482</v>
      </c>
      <c r="J60" s="114">
        <v>2722.5871475410568</v>
      </c>
      <c r="K60" s="114">
        <v>2965.4684793684878</v>
      </c>
    </row>
    <row r="61" spans="1:11" s="16" customFormat="1" ht="13.5" customHeight="1">
      <c r="A61" s="321" t="s">
        <v>36</v>
      </c>
      <c r="B61" s="328">
        <v>1503.6006347470909</v>
      </c>
      <c r="C61" s="328">
        <v>1498.1964949640644</v>
      </c>
      <c r="D61" s="328">
        <v>1522.1110298340623</v>
      </c>
      <c r="E61" s="328">
        <v>1600.2479991062835</v>
      </c>
      <c r="F61" s="328">
        <v>1761.7315120038247</v>
      </c>
      <c r="G61" s="328">
        <v>1863.4944424562871</v>
      </c>
      <c r="H61" s="328">
        <v>1858.5708244102482</v>
      </c>
      <c r="I61" s="328">
        <v>1879.0464050224109</v>
      </c>
      <c r="J61" s="328">
        <v>1882.926533670762</v>
      </c>
      <c r="K61" s="328">
        <v>1926.5548812466184</v>
      </c>
    </row>
    <row r="62" spans="1:11" s="16" customFormat="1" ht="19.2" customHeight="1" thickBot="1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17" customFormat="1" ht="11.25" customHeight="1" thickTop="1">
      <c r="A63" s="329" t="s">
        <v>130</v>
      </c>
      <c r="B63" s="329"/>
      <c r="C63" s="329"/>
      <c r="D63" s="329"/>
      <c r="E63" s="329"/>
      <c r="F63" s="329"/>
      <c r="G63" s="329"/>
      <c r="H63" s="329"/>
      <c r="I63" s="329"/>
      <c r="J63" s="329"/>
      <c r="K63" s="329"/>
    </row>
    <row r="64" spans="1:11" s="16" customFormat="1" ht="10.5" customHeight="1" thickBot="1">
      <c r="A64" s="148" t="s">
        <v>83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</row>
    <row r="65" spans="1:1" s="1" customFormat="1" ht="10.5" customHeight="1" thickTop="1">
      <c r="A65" s="2"/>
    </row>
    <row r="66" spans="1:1" s="1" customFormat="1" ht="10.5" customHeight="1"/>
    <row r="67" spans="1:1" s="1" customFormat="1" ht="10.5" customHeight="1"/>
    <row r="68" spans="1:1" s="1" customFormat="1" ht="10.5" customHeight="1"/>
    <row r="69" spans="1:1" s="1" customFormat="1" ht="10.5" customHeight="1"/>
    <row r="70" spans="1:1" s="1" customFormat="1" ht="10.5" customHeight="1"/>
    <row r="71" spans="1:1" s="1" customFormat="1" ht="10.5" customHeight="1"/>
    <row r="72" spans="1:1" s="1" customFormat="1" ht="10.5" customHeight="1">
      <c r="A72" s="2"/>
    </row>
    <row r="73" spans="1:1" s="1" customFormat="1" ht="10.5" customHeight="1">
      <c r="A73" s="2"/>
    </row>
    <row r="74" spans="1:1" s="1" customFormat="1" ht="10.5" customHeight="1">
      <c r="A74" s="2"/>
    </row>
    <row r="75" spans="1:1" s="1" customFormat="1" ht="10.5" customHeight="1">
      <c r="A75" s="2"/>
    </row>
    <row r="76" spans="1:1" s="1" customFormat="1" ht="10.5" customHeight="1">
      <c r="A76" s="2"/>
    </row>
    <row r="77" spans="1:1" s="4" customFormat="1" ht="10.5" customHeight="1">
      <c r="A77" s="54"/>
    </row>
    <row r="78" spans="1:1" s="4" customFormat="1" ht="10.5" customHeight="1"/>
    <row r="79" spans="1:1" s="4" customFormat="1" ht="10.5" customHeight="1"/>
    <row r="80" spans="1:1" s="1" customFormat="1" ht="10.5" customHeight="1">
      <c r="A80" s="2"/>
    </row>
    <row r="81" spans="1:1" s="1" customFormat="1" ht="10.5" customHeight="1">
      <c r="A81" s="2"/>
    </row>
    <row r="82" spans="1:1" s="1" customFormat="1" ht="10.5" customHeight="1">
      <c r="A82" s="2"/>
    </row>
    <row r="83" spans="1:1" s="1" customFormat="1" ht="10.5" customHeight="1">
      <c r="A83" s="2"/>
    </row>
    <row r="84" spans="1:1" s="1" customFormat="1" ht="10.5" customHeight="1">
      <c r="A84" s="2"/>
    </row>
    <row r="85" spans="1:1" s="1" customFormat="1" ht="10.5" customHeight="1">
      <c r="A85" s="2"/>
    </row>
    <row r="86" spans="1:1" s="1" customFormat="1" ht="10.5" customHeight="1">
      <c r="A86" s="2"/>
    </row>
    <row r="87" spans="1:1" s="1" customFormat="1" ht="10.5" customHeight="1">
      <c r="A87" s="2"/>
    </row>
    <row r="88" spans="1:1" s="1" customFormat="1" ht="10.5" customHeight="1">
      <c r="A88" s="2"/>
    </row>
    <row r="89" spans="1:1" s="1" customFormat="1" ht="10.5" customHeight="1">
      <c r="A89" s="2"/>
    </row>
    <row r="90" spans="1:1" s="1" customFormat="1" ht="10.5" customHeight="1">
      <c r="A90" s="2"/>
    </row>
    <row r="91" spans="1:1" s="1" customFormat="1" ht="10.5" customHeight="1">
      <c r="A91" s="2"/>
    </row>
    <row r="92" spans="1:1" s="1" customFormat="1" ht="10.5" customHeight="1">
      <c r="A92" s="2"/>
    </row>
    <row r="93" spans="1:1" s="1" customFormat="1" ht="10.5" customHeight="1">
      <c r="A93" s="2"/>
    </row>
    <row r="94" spans="1:1" s="4" customFormat="1" ht="10.5" customHeight="1">
      <c r="A94" s="54"/>
    </row>
    <row r="95" spans="1:1" s="4" customFormat="1" ht="10.5" customHeight="1"/>
    <row r="96" spans="1:1" s="4" customFormat="1" ht="10.5" customHeight="1"/>
    <row r="112" spans="1:1" s="4" customFormat="1" ht="10.5" customHeight="1">
      <c r="A112" s="54"/>
    </row>
    <row r="113" s="4" customFormat="1" ht="10.5" customHeight="1"/>
    <row r="114" s="4" customFormat="1" ht="10.5" customHeight="1"/>
    <row r="130" spans="1:1" s="4" customFormat="1" ht="10.5" customHeight="1">
      <c r="A130" s="54"/>
    </row>
    <row r="131" spans="1:1" s="4" customFormat="1" ht="10.5" customHeight="1"/>
    <row r="132" spans="1:1" s="4" customFormat="1" ht="10.5" customHeight="1"/>
    <row r="151" spans="1:1" s="4" customFormat="1" ht="10.5" customHeight="1">
      <c r="A151" s="54"/>
    </row>
    <row r="152" spans="1:1" s="4" customFormat="1" ht="10.5" customHeight="1"/>
    <row r="153" spans="1:1" s="4" customFormat="1" ht="10.5" customHeight="1"/>
  </sheetData>
  <phoneticPr fontId="15" type="noConversion"/>
  <pageMargins left="0.70866141732283472" right="0.70866141732283472" top="0.74803149606299213" bottom="0.74803149606299213" header="0.31496062992125984" footer="0.31496062992125984"/>
  <pageSetup paperSize="9" scale="99" firstPageNumber="116" orientation="portrait" r:id="rId1"/>
  <headerFooter alignWithMargins="0">
    <oddFooter>&amp;C&amp;P</oddFooter>
  </headerFooter>
  <rowBreaks count="2" manualBreakCount="2">
    <brk id="94" max="7" man="1"/>
    <brk id="150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64"/>
  <sheetViews>
    <sheetView zoomScaleNormal="100" workbookViewId="0">
      <selection activeCell="Q23" sqref="Q23"/>
    </sheetView>
  </sheetViews>
  <sheetFormatPr baseColWidth="10" defaultColWidth="9.33203125" defaultRowHeight="10.5" customHeight="1"/>
  <cols>
    <col min="1" max="1" width="14.33203125" style="9" customWidth="1"/>
    <col min="2" max="11" width="7" style="3" customWidth="1"/>
    <col min="12" max="12" width="6.44140625" style="3" customWidth="1"/>
    <col min="13" max="13" width="14.33203125" style="3" customWidth="1"/>
    <col min="14" max="23" width="6.88671875" customWidth="1"/>
    <col min="27" max="16384" width="9.33203125" style="3"/>
  </cols>
  <sheetData>
    <row r="2" spans="1:27" s="71" customFormat="1" ht="18.600000000000001">
      <c r="A2" s="67" t="s">
        <v>143</v>
      </c>
      <c r="M2" s="67" t="s">
        <v>143</v>
      </c>
      <c r="AA2" s="3"/>
    </row>
    <row r="3" spans="1:27" s="71" customFormat="1" ht="18" customHeight="1">
      <c r="A3" s="67"/>
      <c r="M3" s="67" t="s">
        <v>315</v>
      </c>
      <c r="AA3" s="3"/>
    </row>
    <row r="4" spans="1:27" s="71" customFormat="1" ht="16.2">
      <c r="A4" s="73" t="s">
        <v>109</v>
      </c>
      <c r="M4" s="73" t="s">
        <v>119</v>
      </c>
      <c r="AA4" s="3"/>
    </row>
    <row r="5" spans="1:27" ht="9" customHeight="1" thickBot="1">
      <c r="A5" s="7"/>
      <c r="M5" s="7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7" s="119" customFormat="1" ht="18" customHeight="1" thickTop="1" thickBot="1">
      <c r="A6" s="118"/>
      <c r="B6" s="118">
        <v>2008</v>
      </c>
      <c r="C6" s="118">
        <v>2009</v>
      </c>
      <c r="D6" s="118">
        <v>2010</v>
      </c>
      <c r="E6" s="118">
        <v>2011</v>
      </c>
      <c r="F6" s="118">
        <v>2012</v>
      </c>
      <c r="G6" s="118">
        <v>2013</v>
      </c>
      <c r="H6" s="118">
        <v>2014</v>
      </c>
      <c r="I6" s="330">
        <v>2015</v>
      </c>
      <c r="J6" s="118">
        <v>2016</v>
      </c>
      <c r="K6" s="118">
        <v>2017</v>
      </c>
      <c r="M6" s="118"/>
      <c r="N6" s="118">
        <f t="shared" ref="N6:W6" si="0">B6</f>
        <v>2008</v>
      </c>
      <c r="O6" s="118">
        <f t="shared" si="0"/>
        <v>2009</v>
      </c>
      <c r="P6" s="118">
        <f t="shared" si="0"/>
        <v>2010</v>
      </c>
      <c r="Q6" s="118">
        <f t="shared" si="0"/>
        <v>2011</v>
      </c>
      <c r="R6" s="118">
        <f t="shared" si="0"/>
        <v>2012</v>
      </c>
      <c r="S6" s="118">
        <f t="shared" si="0"/>
        <v>2013</v>
      </c>
      <c r="T6" s="118">
        <f t="shared" si="0"/>
        <v>2014</v>
      </c>
      <c r="U6" s="330">
        <f t="shared" si="0"/>
        <v>2015</v>
      </c>
      <c r="V6" s="118">
        <f t="shared" si="0"/>
        <v>2016</v>
      </c>
      <c r="W6" s="118">
        <f t="shared" si="0"/>
        <v>2017</v>
      </c>
      <c r="AA6" s="3"/>
    </row>
    <row r="7" spans="1:27" ht="16.2" customHeight="1" thickTop="1">
      <c r="A7" s="103" t="s">
        <v>38</v>
      </c>
      <c r="B7" s="108">
        <v>92.53</v>
      </c>
      <c r="C7" s="108">
        <v>99.56</v>
      </c>
      <c r="D7" s="108">
        <v>99.71</v>
      </c>
      <c r="E7" s="108">
        <v>102.34</v>
      </c>
      <c r="F7" s="108">
        <v>104.09</v>
      </c>
      <c r="G7" s="108">
        <v>105.43</v>
      </c>
      <c r="H7" s="108">
        <v>106.45</v>
      </c>
      <c r="I7" s="443">
        <v>105.76</v>
      </c>
      <c r="J7" s="108">
        <v>106.96</v>
      </c>
      <c r="K7" s="108">
        <v>107.06</v>
      </c>
      <c r="M7" s="103" t="s">
        <v>38</v>
      </c>
      <c r="N7" s="392">
        <v>30600</v>
      </c>
      <c r="O7" s="392">
        <v>32200</v>
      </c>
      <c r="P7" s="392">
        <v>33300</v>
      </c>
      <c r="Q7" s="392">
        <v>35100</v>
      </c>
      <c r="R7" s="392">
        <v>36200</v>
      </c>
      <c r="S7" s="392">
        <v>36900</v>
      </c>
      <c r="T7" s="392">
        <v>38000</v>
      </c>
      <c r="U7" s="451">
        <v>38500</v>
      </c>
      <c r="V7" s="392">
        <v>39700</v>
      </c>
      <c r="W7" s="392">
        <v>40700</v>
      </c>
      <c r="AA7" s="331"/>
    </row>
    <row r="8" spans="1:27" ht="14.25" customHeight="1">
      <c r="A8" s="421" t="s">
        <v>39</v>
      </c>
      <c r="B8" s="320">
        <v>64.930000000000007</v>
      </c>
      <c r="C8" s="320">
        <v>72.430000000000007</v>
      </c>
      <c r="D8" s="320">
        <v>81</v>
      </c>
      <c r="E8" s="320">
        <v>78.31</v>
      </c>
      <c r="F8" s="320">
        <v>79.92</v>
      </c>
      <c r="G8" s="320">
        <v>77.459999999999994</v>
      </c>
      <c r="H8" s="320">
        <v>74.849999999999994</v>
      </c>
      <c r="I8" s="438">
        <v>71.150000000000006</v>
      </c>
      <c r="J8" s="320">
        <v>68.150000000000006</v>
      </c>
      <c r="K8" s="320">
        <v>65.69</v>
      </c>
      <c r="M8" s="421" t="s">
        <v>39</v>
      </c>
      <c r="N8" s="447">
        <v>20300</v>
      </c>
      <c r="O8" s="447">
        <v>21800</v>
      </c>
      <c r="P8" s="447">
        <v>25600</v>
      </c>
      <c r="Q8" s="447">
        <v>26100</v>
      </c>
      <c r="R8" s="447">
        <v>27400</v>
      </c>
      <c r="S8" s="447">
        <v>27100</v>
      </c>
      <c r="T8" s="447">
        <v>27000</v>
      </c>
      <c r="U8" s="448">
        <v>26400</v>
      </c>
      <c r="V8" s="447">
        <v>25900</v>
      </c>
      <c r="W8" s="447">
        <v>25400</v>
      </c>
    </row>
    <row r="9" spans="1:27" ht="14.25" customHeight="1">
      <c r="A9" s="103" t="s">
        <v>93</v>
      </c>
      <c r="B9" s="108">
        <v>4.49</v>
      </c>
      <c r="C9" s="108">
        <v>7.04</v>
      </c>
      <c r="D9" s="108">
        <v>6.55</v>
      </c>
      <c r="E9" s="108">
        <v>5.91</v>
      </c>
      <c r="F9" s="108">
        <v>9.73</v>
      </c>
      <c r="G9" s="108">
        <v>10.18</v>
      </c>
      <c r="H9" s="108">
        <v>10.67</v>
      </c>
      <c r="I9" s="390">
        <v>10.050000000000001</v>
      </c>
      <c r="J9" s="108">
        <v>9.39</v>
      </c>
      <c r="K9" s="108">
        <v>9.5299999999999994</v>
      </c>
      <c r="M9" s="103" t="s">
        <v>93</v>
      </c>
      <c r="N9" s="392">
        <v>600</v>
      </c>
      <c r="O9" s="392">
        <v>700</v>
      </c>
      <c r="P9" s="392">
        <v>700</v>
      </c>
      <c r="Q9" s="392">
        <v>700</v>
      </c>
      <c r="R9" s="392">
        <v>1300</v>
      </c>
      <c r="S9" s="392">
        <v>1500</v>
      </c>
      <c r="T9" s="392">
        <v>1600</v>
      </c>
      <c r="U9" s="393">
        <v>1600</v>
      </c>
      <c r="V9" s="392">
        <v>1500</v>
      </c>
      <c r="W9" s="392">
        <v>1600</v>
      </c>
    </row>
    <row r="10" spans="1:27" ht="14.25" customHeight="1">
      <c r="A10" s="421" t="s">
        <v>40</v>
      </c>
      <c r="B10" s="320">
        <v>32.65</v>
      </c>
      <c r="C10" s="320">
        <v>41.7</v>
      </c>
      <c r="D10" s="320">
        <v>47.12</v>
      </c>
      <c r="E10" s="320">
        <v>48.5</v>
      </c>
      <c r="F10" s="320">
        <v>53.91</v>
      </c>
      <c r="G10" s="320">
        <v>56.46</v>
      </c>
      <c r="H10" s="320">
        <v>60.23</v>
      </c>
      <c r="I10" s="438">
        <v>63.64</v>
      </c>
      <c r="J10" s="320">
        <v>65.39</v>
      </c>
      <c r="K10" s="320">
        <v>67.05</v>
      </c>
      <c r="M10" s="421" t="s">
        <v>40</v>
      </c>
      <c r="N10" s="447">
        <v>11900</v>
      </c>
      <c r="O10" s="447">
        <v>14100</v>
      </c>
      <c r="P10" s="447">
        <v>16400</v>
      </c>
      <c r="Q10" s="447">
        <v>17700</v>
      </c>
      <c r="R10" s="447">
        <v>19900</v>
      </c>
      <c r="S10" s="447">
        <v>21100</v>
      </c>
      <c r="T10" s="447">
        <v>22600</v>
      </c>
      <c r="U10" s="448">
        <v>24300</v>
      </c>
      <c r="V10" s="447">
        <v>25300</v>
      </c>
      <c r="W10" s="447">
        <v>26300</v>
      </c>
    </row>
    <row r="11" spans="1:27" ht="14.25" customHeight="1">
      <c r="A11" s="103" t="s">
        <v>41</v>
      </c>
      <c r="B11" s="108">
        <v>68.06</v>
      </c>
      <c r="C11" s="108">
        <v>79</v>
      </c>
      <c r="D11" s="108">
        <v>81.7</v>
      </c>
      <c r="E11" s="108">
        <v>85.21</v>
      </c>
      <c r="F11" s="108">
        <v>89.53</v>
      </c>
      <c r="G11" s="108">
        <v>92.32</v>
      </c>
      <c r="H11" s="108">
        <v>95.25</v>
      </c>
      <c r="I11" s="390">
        <v>96.17</v>
      </c>
      <c r="J11" s="108">
        <v>96.38</v>
      </c>
      <c r="K11" s="108">
        <v>96.77</v>
      </c>
      <c r="M11" s="103" t="s">
        <v>41</v>
      </c>
      <c r="N11" s="392">
        <v>21200</v>
      </c>
      <c r="O11" s="392">
        <v>23700</v>
      </c>
      <c r="P11" s="392">
        <v>25200</v>
      </c>
      <c r="Q11" s="392">
        <v>26900</v>
      </c>
      <c r="R11" s="392">
        <v>28600</v>
      </c>
      <c r="S11" s="392">
        <v>29700</v>
      </c>
      <c r="T11" s="392">
        <v>30800</v>
      </c>
      <c r="U11" s="393">
        <v>31500</v>
      </c>
      <c r="V11" s="392">
        <v>32100</v>
      </c>
      <c r="W11" s="392">
        <v>32800</v>
      </c>
    </row>
    <row r="12" spans="1:27" ht="14.25" customHeight="1">
      <c r="A12" s="421" t="s">
        <v>88</v>
      </c>
      <c r="B12" s="320">
        <v>109.42</v>
      </c>
      <c r="C12" s="320">
        <v>126.74</v>
      </c>
      <c r="D12" s="320">
        <v>146.25</v>
      </c>
      <c r="E12" s="320">
        <v>172.1</v>
      </c>
      <c r="F12" s="320">
        <v>159.57</v>
      </c>
      <c r="G12" s="320">
        <v>177.42</v>
      </c>
      <c r="H12" s="320">
        <v>179.68</v>
      </c>
      <c r="I12" s="438">
        <v>177.39</v>
      </c>
      <c r="J12" s="320">
        <v>181.58</v>
      </c>
      <c r="K12" s="320">
        <v>179.07</v>
      </c>
      <c r="M12" s="421" t="s">
        <v>88</v>
      </c>
      <c r="N12" s="447">
        <v>23900</v>
      </c>
      <c r="O12" s="447">
        <v>27100</v>
      </c>
      <c r="P12" s="447">
        <v>29700</v>
      </c>
      <c r="Q12" s="447">
        <v>32100</v>
      </c>
      <c r="R12" s="447">
        <v>27600</v>
      </c>
      <c r="S12" s="447">
        <v>29200</v>
      </c>
      <c r="T12" s="447">
        <v>29400</v>
      </c>
      <c r="U12" s="448">
        <v>28800</v>
      </c>
      <c r="V12" s="447">
        <v>29300</v>
      </c>
      <c r="W12" s="447">
        <v>30000</v>
      </c>
    </row>
    <row r="13" spans="1:27" ht="14.25" customHeight="1">
      <c r="A13" s="103" t="s">
        <v>42</v>
      </c>
      <c r="B13" s="108">
        <v>42.41</v>
      </c>
      <c r="C13" s="108">
        <v>61.68</v>
      </c>
      <c r="D13" s="108">
        <v>86.3</v>
      </c>
      <c r="E13" s="108">
        <v>109.61</v>
      </c>
      <c r="F13" s="108">
        <v>119.48</v>
      </c>
      <c r="G13" s="108">
        <v>119.47</v>
      </c>
      <c r="H13" s="108">
        <v>105.25</v>
      </c>
      <c r="I13" s="390">
        <v>78.62</v>
      </c>
      <c r="J13" s="108">
        <v>75.36</v>
      </c>
      <c r="K13" s="108">
        <v>73.58</v>
      </c>
      <c r="M13" s="103" t="s">
        <v>42</v>
      </c>
      <c r="N13" s="392">
        <v>17700</v>
      </c>
      <c r="O13" s="392">
        <v>23100</v>
      </c>
      <c r="P13" s="392">
        <v>31600</v>
      </c>
      <c r="Q13" s="392">
        <v>41500</v>
      </c>
      <c r="R13" s="392">
        <v>45800</v>
      </c>
      <c r="S13" s="392">
        <v>46800</v>
      </c>
      <c r="T13" s="392">
        <v>44000</v>
      </c>
      <c r="U13" s="393">
        <v>43300</v>
      </c>
      <c r="V13" s="392">
        <v>42600</v>
      </c>
      <c r="W13" s="392">
        <v>43200</v>
      </c>
    </row>
    <row r="14" spans="1:27" ht="14.25" customHeight="1">
      <c r="A14" s="421" t="s">
        <v>89</v>
      </c>
      <c r="B14" s="320">
        <v>102.39</v>
      </c>
      <c r="C14" s="320">
        <v>112.53</v>
      </c>
      <c r="D14" s="320">
        <v>115.39</v>
      </c>
      <c r="E14" s="320">
        <v>116.51</v>
      </c>
      <c r="F14" s="320">
        <v>123.34</v>
      </c>
      <c r="G14" s="320">
        <v>129</v>
      </c>
      <c r="H14" s="320">
        <v>131.88999999999999</v>
      </c>
      <c r="I14" s="438">
        <v>132.28</v>
      </c>
      <c r="J14" s="320">
        <v>133</v>
      </c>
      <c r="K14" s="320">
        <v>133.06</v>
      </c>
      <c r="M14" s="421" t="s">
        <v>89</v>
      </c>
      <c r="N14" s="447">
        <v>28400</v>
      </c>
      <c r="O14" s="447">
        <v>30000</v>
      </c>
      <c r="P14" s="447">
        <v>31200</v>
      </c>
      <c r="Q14" s="447">
        <v>32100</v>
      </c>
      <c r="R14" s="447">
        <v>33400</v>
      </c>
      <c r="S14" s="447">
        <v>34400</v>
      </c>
      <c r="T14" s="447">
        <v>35200</v>
      </c>
      <c r="U14" s="448">
        <v>35800</v>
      </c>
      <c r="V14" s="447">
        <v>36600</v>
      </c>
      <c r="W14" s="447">
        <v>37100</v>
      </c>
    </row>
    <row r="15" spans="1:27" ht="14.25" customHeight="1">
      <c r="A15" s="103" t="s">
        <v>97</v>
      </c>
      <c r="B15" s="108">
        <v>18.670000000000002</v>
      </c>
      <c r="C15" s="108">
        <v>36.590000000000003</v>
      </c>
      <c r="D15" s="108">
        <v>47.43</v>
      </c>
      <c r="E15" s="108">
        <v>42.76</v>
      </c>
      <c r="F15" s="108">
        <v>41.28</v>
      </c>
      <c r="G15" s="108">
        <v>39.049999999999997</v>
      </c>
      <c r="H15" s="108">
        <v>40.729999999999997</v>
      </c>
      <c r="I15" s="390">
        <v>36.33</v>
      </c>
      <c r="J15" s="108">
        <v>40</v>
      </c>
      <c r="K15" s="108">
        <v>37.200000000000003</v>
      </c>
      <c r="M15" s="103" t="s">
        <v>97</v>
      </c>
      <c r="N15" s="392">
        <v>2100</v>
      </c>
      <c r="O15" s="392">
        <v>3200</v>
      </c>
      <c r="P15" s="392">
        <v>4100</v>
      </c>
      <c r="Q15" s="392">
        <v>4200</v>
      </c>
      <c r="R15" s="392">
        <v>4400</v>
      </c>
      <c r="S15" s="392">
        <v>4400</v>
      </c>
      <c r="T15" s="392">
        <v>4800</v>
      </c>
      <c r="U15" s="393">
        <v>4500</v>
      </c>
      <c r="V15" s="392">
        <v>5100</v>
      </c>
      <c r="W15" s="392">
        <v>5000</v>
      </c>
    </row>
    <row r="16" spans="1:27" ht="14.25" customHeight="1">
      <c r="A16" s="421" t="s">
        <v>98</v>
      </c>
      <c r="B16" s="320">
        <v>14.56</v>
      </c>
      <c r="C16" s="320">
        <v>29.01</v>
      </c>
      <c r="D16" s="320">
        <v>36.22</v>
      </c>
      <c r="E16" s="320">
        <v>37.18</v>
      </c>
      <c r="F16" s="320">
        <v>39.770000000000003</v>
      </c>
      <c r="G16" s="320">
        <v>38.71</v>
      </c>
      <c r="H16" s="320">
        <v>40.520000000000003</v>
      </c>
      <c r="I16" s="438">
        <v>42.7</v>
      </c>
      <c r="J16" s="320">
        <v>40.78</v>
      </c>
      <c r="K16" s="320">
        <v>43.28</v>
      </c>
      <c r="M16" s="421" t="s">
        <v>98</v>
      </c>
      <c r="N16" s="447">
        <v>1500</v>
      </c>
      <c r="O16" s="447">
        <v>2500</v>
      </c>
      <c r="P16" s="447">
        <v>3300</v>
      </c>
      <c r="Q16" s="447">
        <v>3800</v>
      </c>
      <c r="R16" s="447">
        <v>4400</v>
      </c>
      <c r="S16" s="447">
        <v>4600</v>
      </c>
      <c r="T16" s="447">
        <v>5100</v>
      </c>
      <c r="U16" s="448">
        <v>5500</v>
      </c>
      <c r="V16" s="447">
        <v>5500</v>
      </c>
      <c r="W16" s="447">
        <v>6100</v>
      </c>
    </row>
    <row r="17" spans="1:27" ht="14.25" customHeight="1">
      <c r="A17" s="103" t="s">
        <v>43</v>
      </c>
      <c r="B17" s="108">
        <v>15.1</v>
      </c>
      <c r="C17" s="108">
        <v>16.03</v>
      </c>
      <c r="D17" s="108">
        <v>19.899999999999999</v>
      </c>
      <c r="E17" s="108">
        <v>18.84</v>
      </c>
      <c r="F17" s="108">
        <v>21.82</v>
      </c>
      <c r="G17" s="108">
        <v>23.49</v>
      </c>
      <c r="H17" s="108">
        <v>22.75</v>
      </c>
      <c r="I17" s="390">
        <v>22.09</v>
      </c>
      <c r="J17" s="108">
        <v>23.16</v>
      </c>
      <c r="K17" s="108">
        <v>23.3</v>
      </c>
      <c r="M17" s="103" t="s">
        <v>43</v>
      </c>
      <c r="N17" s="392">
        <v>11600</v>
      </c>
      <c r="O17" s="392">
        <v>11700</v>
      </c>
      <c r="P17" s="392">
        <v>15700</v>
      </c>
      <c r="Q17" s="392">
        <v>15600</v>
      </c>
      <c r="R17" s="392">
        <v>18000</v>
      </c>
      <c r="S17" s="392">
        <v>20000</v>
      </c>
      <c r="T17" s="392">
        <v>20200</v>
      </c>
      <c r="U17" s="393">
        <v>19900</v>
      </c>
      <c r="V17" s="392">
        <v>21500</v>
      </c>
      <c r="W17" s="392">
        <v>22700</v>
      </c>
    </row>
    <row r="18" spans="1:27" ht="14.25" customHeight="1">
      <c r="A18" s="421" t="s">
        <v>100</v>
      </c>
      <c r="B18" s="320">
        <v>62.75</v>
      </c>
      <c r="C18" s="320">
        <v>67.8</v>
      </c>
      <c r="D18" s="320">
        <v>67.63</v>
      </c>
      <c r="E18" s="320">
        <v>69.959999999999994</v>
      </c>
      <c r="F18" s="320">
        <v>67.59</v>
      </c>
      <c r="G18" s="320">
        <v>68.39</v>
      </c>
      <c r="H18" s="320">
        <v>66.989999999999995</v>
      </c>
      <c r="I18" s="438">
        <v>63.97</v>
      </c>
      <c r="J18" s="320">
        <v>62.06</v>
      </c>
      <c r="K18" s="320">
        <v>59.89</v>
      </c>
      <c r="M18" s="421" t="s">
        <v>100</v>
      </c>
      <c r="N18" s="447">
        <v>9400</v>
      </c>
      <c r="O18" s="447">
        <v>10100</v>
      </c>
      <c r="P18" s="447">
        <v>10800</v>
      </c>
      <c r="Q18" s="447">
        <v>11600</v>
      </c>
      <c r="R18" s="447">
        <v>11600</v>
      </c>
      <c r="S18" s="447">
        <v>12400</v>
      </c>
      <c r="T18" s="447">
        <v>12700</v>
      </c>
      <c r="U18" s="448">
        <v>13000</v>
      </c>
      <c r="V18" s="447">
        <v>13300</v>
      </c>
      <c r="W18" s="447">
        <v>13500</v>
      </c>
    </row>
    <row r="19" spans="1:27" ht="14.25" customHeight="1">
      <c r="A19" s="103" t="s">
        <v>44</v>
      </c>
      <c r="B19" s="108">
        <v>54.47</v>
      </c>
      <c r="C19" s="108">
        <v>56.49</v>
      </c>
      <c r="D19" s="108">
        <v>59.01</v>
      </c>
      <c r="E19" s="108">
        <v>61.66</v>
      </c>
      <c r="F19" s="108">
        <v>66.39</v>
      </c>
      <c r="G19" s="108">
        <v>67.739999999999995</v>
      </c>
      <c r="H19" s="108">
        <v>67.95</v>
      </c>
      <c r="I19" s="390">
        <v>65.12</v>
      </c>
      <c r="J19" s="108">
        <v>62.97</v>
      </c>
      <c r="K19" s="108">
        <v>61.28</v>
      </c>
      <c r="M19" s="103" t="s">
        <v>44</v>
      </c>
      <c r="N19" s="392">
        <v>21200</v>
      </c>
      <c r="O19" s="392">
        <v>21100</v>
      </c>
      <c r="P19" s="392">
        <v>22400</v>
      </c>
      <c r="Q19" s="392">
        <v>23700</v>
      </c>
      <c r="R19" s="392">
        <v>25600</v>
      </c>
      <c r="S19" s="392">
        <v>26300</v>
      </c>
      <c r="T19" s="392">
        <v>26700</v>
      </c>
      <c r="U19" s="393">
        <v>26000</v>
      </c>
      <c r="V19" s="392">
        <v>25500</v>
      </c>
      <c r="W19" s="392">
        <v>25300</v>
      </c>
    </row>
    <row r="20" spans="1:27" s="6" customFormat="1" ht="14.25" customHeight="1">
      <c r="A20" s="439" t="s">
        <v>45</v>
      </c>
      <c r="B20" s="322">
        <v>68.52</v>
      </c>
      <c r="C20" s="322">
        <v>79.73</v>
      </c>
      <c r="D20" s="322">
        <v>82.39</v>
      </c>
      <c r="E20" s="322">
        <v>82.19</v>
      </c>
      <c r="F20" s="322">
        <v>82.02</v>
      </c>
      <c r="G20" s="322">
        <v>81.319999999999993</v>
      </c>
      <c r="H20" s="322">
        <v>84.41</v>
      </c>
      <c r="I20" s="440">
        <v>85.54</v>
      </c>
      <c r="J20" s="322">
        <v>83.51</v>
      </c>
      <c r="K20" s="322">
        <v>81.13</v>
      </c>
      <c r="M20" s="439" t="s">
        <v>45</v>
      </c>
      <c r="N20" s="449">
        <v>24000</v>
      </c>
      <c r="O20" s="449">
        <v>27300</v>
      </c>
      <c r="P20" s="449">
        <v>29000</v>
      </c>
      <c r="Q20" s="449">
        <v>30200</v>
      </c>
      <c r="R20" s="449">
        <v>30900</v>
      </c>
      <c r="S20" s="449">
        <v>30900</v>
      </c>
      <c r="T20" s="449">
        <v>32700</v>
      </c>
      <c r="U20" s="450">
        <v>33700</v>
      </c>
      <c r="V20" s="449">
        <v>33700</v>
      </c>
      <c r="W20" s="449">
        <v>33700</v>
      </c>
      <c r="AA20" s="3"/>
    </row>
    <row r="21" spans="1:27" ht="14.25" customHeight="1">
      <c r="A21" s="103" t="s">
        <v>90</v>
      </c>
      <c r="B21" s="108">
        <v>71.67</v>
      </c>
      <c r="C21" s="108">
        <v>83.61</v>
      </c>
      <c r="D21" s="108">
        <v>96.18</v>
      </c>
      <c r="E21" s="108">
        <v>111.39</v>
      </c>
      <c r="F21" s="108">
        <v>126.22</v>
      </c>
      <c r="G21" s="108">
        <v>129.04</v>
      </c>
      <c r="H21" s="108">
        <v>130.6</v>
      </c>
      <c r="I21" s="390">
        <v>128.99</v>
      </c>
      <c r="J21" s="108">
        <v>130.30000000000001</v>
      </c>
      <c r="K21" s="108">
        <v>129.55000000000001</v>
      </c>
      <c r="M21" s="103" t="s">
        <v>90</v>
      </c>
      <c r="N21" s="392">
        <v>12100</v>
      </c>
      <c r="O21" s="392">
        <v>13900</v>
      </c>
      <c r="P21" s="392">
        <v>16400</v>
      </c>
      <c r="Q21" s="392">
        <v>18600</v>
      </c>
      <c r="R21" s="392">
        <v>20200</v>
      </c>
      <c r="S21" s="392">
        <v>21000</v>
      </c>
      <c r="T21" s="392">
        <v>21700</v>
      </c>
      <c r="U21" s="393">
        <v>22400</v>
      </c>
      <c r="V21" s="392">
        <v>23300</v>
      </c>
      <c r="W21" s="392">
        <v>24000</v>
      </c>
    </row>
    <row r="22" spans="1:27" ht="14.25" customHeight="1">
      <c r="A22" s="421" t="s">
        <v>94</v>
      </c>
      <c r="B22" s="320">
        <v>28.14</v>
      </c>
      <c r="C22" s="320">
        <v>35.89</v>
      </c>
      <c r="D22" s="320">
        <v>40.700000000000003</v>
      </c>
      <c r="E22" s="320">
        <v>43.16</v>
      </c>
      <c r="F22" s="320">
        <v>52.16</v>
      </c>
      <c r="G22" s="320">
        <v>54.74</v>
      </c>
      <c r="H22" s="320">
        <v>53.62</v>
      </c>
      <c r="I22" s="438">
        <v>52.48</v>
      </c>
      <c r="J22" s="320">
        <v>53.33</v>
      </c>
      <c r="K22" s="320">
        <v>52.75</v>
      </c>
      <c r="M22" s="421" t="s">
        <v>94</v>
      </c>
      <c r="N22" s="447">
        <v>3600</v>
      </c>
      <c r="O22" s="447">
        <v>4300</v>
      </c>
      <c r="P22" s="447">
        <v>5100</v>
      </c>
      <c r="Q22" s="447">
        <v>5600</v>
      </c>
      <c r="R22" s="447">
        <v>7000</v>
      </c>
      <c r="S22" s="447">
        <v>7500</v>
      </c>
      <c r="T22" s="447">
        <v>7500</v>
      </c>
      <c r="U22" s="448">
        <v>7600</v>
      </c>
      <c r="V22" s="447">
        <v>8000</v>
      </c>
      <c r="W22" s="447">
        <v>8200</v>
      </c>
    </row>
    <row r="23" spans="1:27" ht="14.25" customHeight="1">
      <c r="A23" s="103" t="s">
        <v>92</v>
      </c>
      <c r="B23" s="108">
        <v>21.8</v>
      </c>
      <c r="C23" s="108">
        <v>34.64</v>
      </c>
      <c r="D23" s="108">
        <v>38.36</v>
      </c>
      <c r="E23" s="108">
        <v>46.63</v>
      </c>
      <c r="F23" s="108">
        <v>53.9</v>
      </c>
      <c r="G23" s="108">
        <v>71.010000000000005</v>
      </c>
      <c r="H23" s="108">
        <v>80.89</v>
      </c>
      <c r="I23" s="390">
        <v>83.15</v>
      </c>
      <c r="J23" s="108">
        <v>80.16</v>
      </c>
      <c r="K23" s="108">
        <v>78.31</v>
      </c>
      <c r="M23" s="103" t="s">
        <v>92</v>
      </c>
      <c r="N23" s="392">
        <v>4100</v>
      </c>
      <c r="O23" s="392">
        <v>6100</v>
      </c>
      <c r="P23" s="392">
        <v>6800</v>
      </c>
      <c r="Q23" s="392">
        <v>8400</v>
      </c>
      <c r="R23" s="392">
        <v>9400</v>
      </c>
      <c r="S23" s="392">
        <v>12400</v>
      </c>
      <c r="T23" s="392">
        <v>14600</v>
      </c>
      <c r="U23" s="393">
        <v>15500</v>
      </c>
      <c r="V23" s="392">
        <v>15500</v>
      </c>
      <c r="W23" s="392">
        <v>15700</v>
      </c>
    </row>
    <row r="24" spans="1:27" ht="14.25" customHeight="1">
      <c r="A24" s="421" t="s">
        <v>46</v>
      </c>
      <c r="B24" s="320">
        <v>39.4</v>
      </c>
      <c r="C24" s="320">
        <v>52.7</v>
      </c>
      <c r="D24" s="320">
        <v>60.07</v>
      </c>
      <c r="E24" s="320">
        <v>69.459999999999994</v>
      </c>
      <c r="F24" s="320">
        <v>85.67</v>
      </c>
      <c r="G24" s="320">
        <v>95.38</v>
      </c>
      <c r="H24" s="320">
        <v>100.37</v>
      </c>
      <c r="I24" s="438">
        <v>99.77</v>
      </c>
      <c r="J24" s="320">
        <v>99.48</v>
      </c>
      <c r="K24" s="320">
        <v>99.89</v>
      </c>
      <c r="M24" s="421" t="s">
        <v>46</v>
      </c>
      <c r="N24" s="447">
        <v>9600</v>
      </c>
      <c r="O24" s="447">
        <v>12300</v>
      </c>
      <c r="P24" s="447">
        <v>13900</v>
      </c>
      <c r="Q24" s="447">
        <v>15900</v>
      </c>
      <c r="R24" s="447">
        <v>19000</v>
      </c>
      <c r="S24" s="447">
        <v>21000</v>
      </c>
      <c r="T24" s="447">
        <v>22400</v>
      </c>
      <c r="U24" s="448">
        <v>23100</v>
      </c>
      <c r="V24" s="447">
        <v>24000</v>
      </c>
      <c r="W24" s="447">
        <v>25000</v>
      </c>
    </row>
    <row r="25" spans="1:27" ht="14.25" customHeight="1">
      <c r="A25" s="103" t="s">
        <v>96</v>
      </c>
      <c r="B25" s="108">
        <v>44.69</v>
      </c>
      <c r="C25" s="108">
        <v>53.36</v>
      </c>
      <c r="D25" s="108">
        <v>55.8</v>
      </c>
      <c r="E25" s="108">
        <v>65.22</v>
      </c>
      <c r="F25" s="108">
        <v>79.27</v>
      </c>
      <c r="G25" s="108">
        <v>102.21</v>
      </c>
      <c r="H25" s="108">
        <v>107.12</v>
      </c>
      <c r="I25" s="390">
        <v>107.52</v>
      </c>
      <c r="J25" s="108">
        <v>107.1</v>
      </c>
      <c r="K25" s="108">
        <v>103.74</v>
      </c>
      <c r="M25" s="103" t="s">
        <v>96</v>
      </c>
      <c r="N25" s="392">
        <v>10800</v>
      </c>
      <c r="O25" s="392">
        <v>12300</v>
      </c>
      <c r="P25" s="392">
        <v>13000</v>
      </c>
      <c r="Q25" s="392">
        <v>15100</v>
      </c>
      <c r="R25" s="392">
        <v>17900</v>
      </c>
      <c r="S25" s="392">
        <v>21500</v>
      </c>
      <c r="T25" s="392">
        <v>22100</v>
      </c>
      <c r="U25" s="393">
        <v>22400</v>
      </c>
      <c r="V25" s="392">
        <v>22700</v>
      </c>
      <c r="W25" s="392">
        <v>22600</v>
      </c>
    </row>
    <row r="26" spans="1:27" s="6" customFormat="1" ht="14.25" customHeight="1">
      <c r="A26" s="439" t="s">
        <v>147</v>
      </c>
      <c r="B26" s="322">
        <v>68.510000000000005</v>
      </c>
      <c r="C26" s="322">
        <v>78.33</v>
      </c>
      <c r="D26" s="322">
        <v>84.05</v>
      </c>
      <c r="E26" s="322">
        <v>86.67</v>
      </c>
      <c r="F26" s="322">
        <v>91.42</v>
      </c>
      <c r="G26" s="322">
        <v>93.67</v>
      </c>
      <c r="H26" s="322">
        <v>94.41</v>
      </c>
      <c r="I26" s="440">
        <v>92.58</v>
      </c>
      <c r="J26" s="322">
        <v>91.56</v>
      </c>
      <c r="K26" s="322">
        <v>90.61</v>
      </c>
      <c r="M26" s="439" t="s">
        <v>147</v>
      </c>
      <c r="N26" s="449">
        <v>19800</v>
      </c>
      <c r="O26" s="449">
        <v>21700</v>
      </c>
      <c r="P26" s="449">
        <v>23900</v>
      </c>
      <c r="Q26" s="449">
        <v>25300</v>
      </c>
      <c r="R26" s="449">
        <v>26800</v>
      </c>
      <c r="S26" s="449">
        <v>27600</v>
      </c>
      <c r="T26" s="449">
        <v>28300</v>
      </c>
      <c r="U26" s="450">
        <v>28500</v>
      </c>
      <c r="V26" s="449">
        <v>28900</v>
      </c>
      <c r="W26" s="449">
        <v>29200</v>
      </c>
      <c r="AA26" s="3"/>
    </row>
    <row r="27" spans="1:27" ht="14.4" customHeight="1">
      <c r="A27" s="103" t="s">
        <v>105</v>
      </c>
      <c r="B27" s="108">
        <v>13.03</v>
      </c>
      <c r="C27" s="108">
        <v>13.69</v>
      </c>
      <c r="D27" s="108">
        <v>15.32</v>
      </c>
      <c r="E27" s="108">
        <v>15.22</v>
      </c>
      <c r="F27" s="108">
        <v>16.7</v>
      </c>
      <c r="G27" s="108">
        <v>17.010000000000002</v>
      </c>
      <c r="H27" s="108">
        <v>26.97</v>
      </c>
      <c r="I27" s="390">
        <v>26.02</v>
      </c>
      <c r="J27" s="108">
        <v>29.42</v>
      </c>
      <c r="K27" s="108">
        <v>26.26</v>
      </c>
      <c r="M27" s="103" t="s">
        <v>105</v>
      </c>
      <c r="N27" s="392">
        <v>600</v>
      </c>
      <c r="O27" s="392">
        <v>700</v>
      </c>
      <c r="P27" s="392">
        <v>800</v>
      </c>
      <c r="Q27" s="392">
        <v>900</v>
      </c>
      <c r="R27" s="392">
        <v>1000</v>
      </c>
      <c r="S27" s="392">
        <v>1000</v>
      </c>
      <c r="T27" s="392">
        <v>1600</v>
      </c>
      <c r="U27" s="393">
        <v>1600</v>
      </c>
      <c r="V27" s="392">
        <v>1900</v>
      </c>
      <c r="W27" s="392">
        <v>1800</v>
      </c>
    </row>
    <row r="28" spans="1:27" ht="14.25" customHeight="1">
      <c r="A28" s="421" t="s">
        <v>47</v>
      </c>
      <c r="B28" s="320">
        <v>33.39</v>
      </c>
      <c r="C28" s="320">
        <v>40.369999999999997</v>
      </c>
      <c r="D28" s="320">
        <v>42.88</v>
      </c>
      <c r="E28" s="320">
        <v>46.41</v>
      </c>
      <c r="F28" s="320">
        <v>45.19</v>
      </c>
      <c r="G28" s="320">
        <v>44.65</v>
      </c>
      <c r="H28" s="320">
        <v>44.77</v>
      </c>
      <c r="I28" s="438">
        <v>40.39</v>
      </c>
      <c r="J28" s="320">
        <v>38.909999999999997</v>
      </c>
      <c r="K28" s="320">
        <v>38.35</v>
      </c>
      <c r="M28" s="421" t="s">
        <v>47</v>
      </c>
      <c r="N28" s="447">
        <v>14700</v>
      </c>
      <c r="O28" s="447">
        <v>16800</v>
      </c>
      <c r="P28" s="447">
        <v>18700</v>
      </c>
      <c r="Q28" s="447">
        <v>20500</v>
      </c>
      <c r="R28" s="447">
        <v>20400</v>
      </c>
      <c r="S28" s="447">
        <v>20300</v>
      </c>
      <c r="T28" s="447">
        <v>20700</v>
      </c>
      <c r="U28" s="448">
        <v>18900</v>
      </c>
      <c r="V28" s="447">
        <v>18400</v>
      </c>
      <c r="W28" s="447">
        <v>18700</v>
      </c>
    </row>
    <row r="29" spans="1:27" ht="14.25" customHeight="1">
      <c r="A29" s="103" t="s">
        <v>48</v>
      </c>
      <c r="B29" s="108">
        <v>50.27</v>
      </c>
      <c r="C29" s="108">
        <v>64.2</v>
      </c>
      <c r="D29" s="108">
        <v>75.739999999999995</v>
      </c>
      <c r="E29" s="108">
        <v>81.319999999999993</v>
      </c>
      <c r="F29" s="108">
        <v>85.06</v>
      </c>
      <c r="G29" s="108">
        <v>86.22</v>
      </c>
      <c r="H29" s="108">
        <v>88.06</v>
      </c>
      <c r="I29" s="390">
        <v>89.06</v>
      </c>
      <c r="J29" s="108">
        <v>89.22</v>
      </c>
      <c r="K29" s="108">
        <v>88.9</v>
      </c>
      <c r="M29" s="103" t="s">
        <v>48</v>
      </c>
      <c r="N29" s="392">
        <v>13400</v>
      </c>
      <c r="O29" s="392">
        <v>17600</v>
      </c>
      <c r="P29" s="392">
        <v>22000</v>
      </c>
      <c r="Q29" s="392">
        <v>25100</v>
      </c>
      <c r="R29" s="392">
        <v>27400</v>
      </c>
      <c r="S29" s="392">
        <v>28100</v>
      </c>
      <c r="T29" s="392">
        <v>31900</v>
      </c>
      <c r="U29" s="393">
        <v>34900</v>
      </c>
      <c r="V29" s="392">
        <v>31500</v>
      </c>
      <c r="W29" s="392">
        <v>29600</v>
      </c>
    </row>
    <row r="30" spans="1:27" ht="14.25" customHeight="1">
      <c r="A30" s="421" t="s">
        <v>135</v>
      </c>
      <c r="B30" s="320">
        <v>39.56</v>
      </c>
      <c r="C30" s="320">
        <v>48.97</v>
      </c>
      <c r="D30" s="320">
        <v>58.31</v>
      </c>
      <c r="E30" s="320">
        <v>65.16</v>
      </c>
      <c r="F30" s="320">
        <v>70.680000000000007</v>
      </c>
      <c r="G30" s="320">
        <v>82.18</v>
      </c>
      <c r="H30" s="320">
        <v>86.61</v>
      </c>
      <c r="I30" s="438">
        <v>86.74</v>
      </c>
      <c r="J30" s="320">
        <v>84.98</v>
      </c>
      <c r="K30" s="320">
        <v>84.33</v>
      </c>
      <c r="M30" s="421" t="s">
        <v>135</v>
      </c>
      <c r="N30" s="447">
        <v>4300</v>
      </c>
      <c r="O30" s="447">
        <v>5200</v>
      </c>
      <c r="P30" s="447">
        <v>6000</v>
      </c>
      <c r="Q30" s="447">
        <v>6700</v>
      </c>
      <c r="R30" s="447">
        <v>7200</v>
      </c>
      <c r="S30" s="447">
        <v>8300</v>
      </c>
      <c r="T30" s="447">
        <v>8800</v>
      </c>
      <c r="U30" s="448">
        <v>9000</v>
      </c>
      <c r="V30" s="447">
        <v>9200</v>
      </c>
      <c r="W30" s="447">
        <v>9500</v>
      </c>
    </row>
    <row r="31" spans="1:27" ht="14.25" customHeight="1">
      <c r="A31" s="103" t="s">
        <v>95</v>
      </c>
      <c r="B31" s="108">
        <v>46.29</v>
      </c>
      <c r="C31" s="108">
        <v>49.43</v>
      </c>
      <c r="D31" s="108">
        <v>53.32</v>
      </c>
      <c r="E31" s="108">
        <v>54.36</v>
      </c>
      <c r="F31" s="108">
        <v>53.71</v>
      </c>
      <c r="G31" s="108">
        <v>55.68</v>
      </c>
      <c r="H31" s="108">
        <v>50.23</v>
      </c>
      <c r="I31" s="390">
        <v>51.14</v>
      </c>
      <c r="J31" s="108">
        <v>53.38</v>
      </c>
      <c r="K31" s="108">
        <v>55.04</v>
      </c>
      <c r="M31" s="103" t="s">
        <v>95</v>
      </c>
      <c r="N31" s="392">
        <v>3800</v>
      </c>
      <c r="O31" s="392">
        <v>4300</v>
      </c>
      <c r="P31" s="392">
        <v>5100</v>
      </c>
      <c r="Q31" s="392">
        <v>5000</v>
      </c>
      <c r="R31" s="392">
        <v>5600</v>
      </c>
      <c r="S31" s="392">
        <v>5800</v>
      </c>
      <c r="T31" s="392">
        <v>5300</v>
      </c>
      <c r="U31" s="393">
        <v>5700</v>
      </c>
      <c r="V31" s="392">
        <v>6000</v>
      </c>
      <c r="W31" s="392">
        <v>6600</v>
      </c>
    </row>
    <row r="32" spans="1:27" ht="14.25" customHeight="1">
      <c r="A32" s="421" t="s">
        <v>106</v>
      </c>
      <c r="B32" s="320">
        <v>13.16</v>
      </c>
      <c r="C32" s="320">
        <v>23.21</v>
      </c>
      <c r="D32" s="320">
        <v>29.91</v>
      </c>
      <c r="E32" s="320">
        <v>34.19</v>
      </c>
      <c r="F32" s="320">
        <v>37.270000000000003</v>
      </c>
      <c r="G32" s="320">
        <v>37.770000000000003</v>
      </c>
      <c r="H32" s="320">
        <v>39.39</v>
      </c>
      <c r="I32" s="438">
        <v>37.89</v>
      </c>
      <c r="J32" s="320">
        <v>38.85</v>
      </c>
      <c r="K32" s="320">
        <v>40.17</v>
      </c>
      <c r="M32" s="421" t="s">
        <v>106</v>
      </c>
      <c r="N32" s="447">
        <v>800</v>
      </c>
      <c r="O32" s="447">
        <v>1400</v>
      </c>
      <c r="P32" s="447">
        <v>1900</v>
      </c>
      <c r="Q32" s="447">
        <v>2200</v>
      </c>
      <c r="R32" s="447">
        <v>2500</v>
      </c>
      <c r="S32" s="447">
        <v>2700</v>
      </c>
      <c r="T32" s="447">
        <v>2900</v>
      </c>
      <c r="U32" s="448">
        <v>3000</v>
      </c>
      <c r="V32" s="447">
        <v>3300</v>
      </c>
      <c r="W32" s="447">
        <v>3700</v>
      </c>
    </row>
    <row r="33" spans="1:27" ht="14.25" customHeight="1">
      <c r="A33" s="103" t="s">
        <v>49</v>
      </c>
      <c r="B33" s="108">
        <v>36.840000000000003</v>
      </c>
      <c r="C33" s="108">
        <v>40.4</v>
      </c>
      <c r="D33" s="108">
        <v>37.630000000000003</v>
      </c>
      <c r="E33" s="108">
        <v>36.94</v>
      </c>
      <c r="F33" s="108">
        <v>37.79</v>
      </c>
      <c r="G33" s="108">
        <v>40.43</v>
      </c>
      <c r="H33" s="108">
        <v>45.23</v>
      </c>
      <c r="I33" s="390">
        <v>43.94</v>
      </c>
      <c r="J33" s="108">
        <v>41.58</v>
      </c>
      <c r="K33" s="108">
        <v>39.869999999999997</v>
      </c>
      <c r="M33" s="103" t="s">
        <v>49</v>
      </c>
      <c r="N33" s="392">
        <v>12500</v>
      </c>
      <c r="O33" s="392">
        <v>13900</v>
      </c>
      <c r="P33" s="392">
        <v>15800</v>
      </c>
      <c r="Q33" s="392">
        <v>16000</v>
      </c>
      <c r="R33" s="392">
        <v>17000</v>
      </c>
      <c r="S33" s="392">
        <v>17900</v>
      </c>
      <c r="T33" s="392">
        <v>19600</v>
      </c>
      <c r="U33" s="393">
        <v>20400</v>
      </c>
      <c r="V33" s="392">
        <v>19600</v>
      </c>
      <c r="W33" s="392">
        <v>18900</v>
      </c>
    </row>
    <row r="34" spans="1:27" ht="14.25" customHeight="1">
      <c r="A34" s="421" t="s">
        <v>156</v>
      </c>
      <c r="B34" s="320">
        <v>28.66</v>
      </c>
      <c r="C34" s="320">
        <v>34.06</v>
      </c>
      <c r="D34" s="320">
        <v>38.159999999999997</v>
      </c>
      <c r="E34" s="320">
        <v>39.83</v>
      </c>
      <c r="F34" s="320">
        <v>44.47</v>
      </c>
      <c r="G34" s="320">
        <v>44.91</v>
      </c>
      <c r="H34" s="320">
        <v>42.17</v>
      </c>
      <c r="I34" s="438">
        <v>40.32</v>
      </c>
      <c r="J34" s="320">
        <v>39.72</v>
      </c>
      <c r="K34" s="320">
        <v>39.07</v>
      </c>
      <c r="M34" s="421" t="s">
        <v>156</v>
      </c>
      <c r="N34" s="447">
        <v>4100</v>
      </c>
      <c r="O34" s="447">
        <v>4800</v>
      </c>
      <c r="P34" s="447">
        <v>5700</v>
      </c>
      <c r="Q34" s="447">
        <v>5900</v>
      </c>
      <c r="R34" s="447">
        <v>6800</v>
      </c>
      <c r="S34" s="447">
        <v>6400</v>
      </c>
      <c r="T34" s="447">
        <v>6200</v>
      </c>
      <c r="U34" s="448">
        <v>6400</v>
      </c>
      <c r="V34" s="447">
        <v>6500</v>
      </c>
      <c r="W34" s="447">
        <v>6600</v>
      </c>
    </row>
    <row r="35" spans="1:27" ht="14.25" customHeight="1">
      <c r="A35" s="103" t="s">
        <v>99</v>
      </c>
      <c r="B35" s="108">
        <v>71.56</v>
      </c>
      <c r="C35" s="108">
        <v>77.84</v>
      </c>
      <c r="D35" s="108">
        <v>80.48</v>
      </c>
      <c r="E35" s="108">
        <v>80.67</v>
      </c>
      <c r="F35" s="108">
        <v>78.209999999999994</v>
      </c>
      <c r="G35" s="108">
        <v>76.599999999999994</v>
      </c>
      <c r="H35" s="108">
        <v>75.66</v>
      </c>
      <c r="I35" s="390">
        <v>74.709999999999994</v>
      </c>
      <c r="J35" s="108">
        <v>73.39</v>
      </c>
      <c r="K35" s="108">
        <v>72.5</v>
      </c>
      <c r="M35" s="103" t="s">
        <v>99</v>
      </c>
      <c r="N35" s="392">
        <v>7200</v>
      </c>
      <c r="O35" s="392">
        <v>7600</v>
      </c>
      <c r="P35" s="392">
        <v>7800</v>
      </c>
      <c r="Q35" s="392">
        <v>7300</v>
      </c>
      <c r="R35" s="392">
        <v>7700</v>
      </c>
      <c r="S35" s="392">
        <v>7900</v>
      </c>
      <c r="T35" s="392">
        <v>7900</v>
      </c>
      <c r="U35" s="393">
        <v>8200</v>
      </c>
      <c r="V35" s="392">
        <v>8500</v>
      </c>
      <c r="W35" s="392">
        <v>9000</v>
      </c>
    </row>
    <row r="36" spans="1:27" s="6" customFormat="1" ht="14.25" customHeight="1">
      <c r="A36" s="439" t="s">
        <v>134</v>
      </c>
      <c r="B36" s="322">
        <v>60.67</v>
      </c>
      <c r="C36" s="322">
        <v>72.739999999999995</v>
      </c>
      <c r="D36" s="322">
        <v>78.489999999999995</v>
      </c>
      <c r="E36" s="322">
        <v>81.5</v>
      </c>
      <c r="F36" s="322">
        <v>85.26</v>
      </c>
      <c r="G36" s="322">
        <v>87.43</v>
      </c>
      <c r="H36" s="322">
        <v>88.5</v>
      </c>
      <c r="I36" s="440">
        <v>86.59</v>
      </c>
      <c r="J36" s="322">
        <v>85.97</v>
      </c>
      <c r="K36" s="322">
        <v>85.11</v>
      </c>
      <c r="M36" s="439" t="s">
        <v>134</v>
      </c>
      <c r="N36" s="449">
        <v>15800</v>
      </c>
      <c r="O36" s="449">
        <v>17800</v>
      </c>
      <c r="P36" s="449">
        <v>20000</v>
      </c>
      <c r="Q36" s="449">
        <v>21300</v>
      </c>
      <c r="R36" s="449">
        <v>22700</v>
      </c>
      <c r="S36" s="449">
        <v>23400</v>
      </c>
      <c r="T36" s="449">
        <v>24400</v>
      </c>
      <c r="U36" s="450">
        <v>25000</v>
      </c>
      <c r="V36" s="449">
        <v>24800</v>
      </c>
      <c r="W36" s="449">
        <v>24900</v>
      </c>
      <c r="AA36" s="3"/>
    </row>
    <row r="37" spans="1:27" ht="13.2" customHeight="1">
      <c r="A37" s="103" t="s">
        <v>118</v>
      </c>
      <c r="B37" s="108">
        <v>72.84</v>
      </c>
      <c r="C37" s="108">
        <v>86.03</v>
      </c>
      <c r="D37" s="108">
        <v>94.73</v>
      </c>
      <c r="E37" s="108">
        <v>98.99</v>
      </c>
      <c r="F37" s="108">
        <v>102.5</v>
      </c>
      <c r="G37" s="108">
        <v>104.62</v>
      </c>
      <c r="H37" s="108">
        <v>104.7</v>
      </c>
      <c r="I37" s="390">
        <v>105.15</v>
      </c>
      <c r="J37" s="108">
        <v>108.13</v>
      </c>
      <c r="K37" s="108">
        <v>108.45</v>
      </c>
      <c r="M37" s="103" t="s">
        <v>118</v>
      </c>
      <c r="N37" s="392">
        <v>25300</v>
      </c>
      <c r="O37" s="392">
        <v>28100</v>
      </c>
      <c r="P37" s="392">
        <v>34300</v>
      </c>
      <c r="Q37" s="392">
        <v>38100</v>
      </c>
      <c r="R37" s="392">
        <v>40000</v>
      </c>
      <c r="S37" s="392">
        <v>40000</v>
      </c>
      <c r="T37" s="392">
        <v>47000</v>
      </c>
      <c r="U37" s="393">
        <v>54200</v>
      </c>
      <c r="V37" s="392">
        <v>55700</v>
      </c>
      <c r="W37" s="392">
        <v>58300</v>
      </c>
    </row>
    <row r="38" spans="1:27" s="15" customFormat="1" ht="13.2" customHeight="1">
      <c r="A38" s="421" t="s">
        <v>307</v>
      </c>
      <c r="B38" s="320">
        <v>191.81</v>
      </c>
      <c r="C38" s="320">
        <v>210.25</v>
      </c>
      <c r="D38" s="320">
        <v>215.82</v>
      </c>
      <c r="E38" s="320">
        <v>231.63</v>
      </c>
      <c r="F38" s="320">
        <v>238.01</v>
      </c>
      <c r="G38" s="320">
        <v>244.48</v>
      </c>
      <c r="H38" s="320">
        <v>249.11</v>
      </c>
      <c r="I38" s="438">
        <v>248.3</v>
      </c>
      <c r="J38" s="320">
        <v>250.72</v>
      </c>
      <c r="K38" s="320">
        <v>254.74</v>
      </c>
      <c r="M38" s="421" t="s">
        <v>307</v>
      </c>
      <c r="N38" s="447">
        <v>59700</v>
      </c>
      <c r="O38" s="447">
        <v>58300</v>
      </c>
      <c r="P38" s="447">
        <v>74900</v>
      </c>
      <c r="Q38" s="447">
        <v>85300</v>
      </c>
      <c r="R38" s="447">
        <v>78100</v>
      </c>
      <c r="S38" s="447">
        <v>63600</v>
      </c>
      <c r="T38" s="447">
        <v>65700</v>
      </c>
      <c r="U38" s="448">
        <v>74500</v>
      </c>
      <c r="V38" s="447">
        <v>83500</v>
      </c>
      <c r="W38" s="447">
        <v>88900</v>
      </c>
      <c r="AA38" s="3"/>
    </row>
    <row r="39" spans="1:27" ht="14.25" customHeight="1" thickBot="1">
      <c r="A39" s="106" t="s">
        <v>50</v>
      </c>
      <c r="B39" s="444">
        <v>36.986318610413811</v>
      </c>
      <c r="C39" s="444">
        <v>35.220894026888224</v>
      </c>
      <c r="D39" s="444">
        <v>33.947025172734477</v>
      </c>
      <c r="E39" s="444">
        <v>33.198104494640312</v>
      </c>
      <c r="F39" s="444">
        <v>34.21058060643832</v>
      </c>
      <c r="G39" s="444">
        <v>34.248870586244053</v>
      </c>
      <c r="H39" s="444">
        <v>34.695797479674731</v>
      </c>
      <c r="I39" s="445">
        <v>34.041314408888987</v>
      </c>
      <c r="J39" s="444">
        <v>33.401785617120851</v>
      </c>
      <c r="K39" s="446">
        <v>34.416317188384902</v>
      </c>
      <c r="M39" s="106" t="s">
        <v>50</v>
      </c>
      <c r="N39" s="452">
        <v>26700</v>
      </c>
      <c r="O39" s="452">
        <v>24600</v>
      </c>
      <c r="P39" s="452">
        <v>24300</v>
      </c>
      <c r="Q39" s="452">
        <v>23900</v>
      </c>
      <c r="R39" s="452">
        <v>24600</v>
      </c>
      <c r="S39" s="452">
        <v>24800</v>
      </c>
      <c r="T39" s="452">
        <v>25200</v>
      </c>
      <c r="U39" s="453">
        <v>24500</v>
      </c>
      <c r="V39" s="452" t="s">
        <v>28</v>
      </c>
      <c r="W39" s="452" t="s">
        <v>28</v>
      </c>
      <c r="AA39" s="15"/>
    </row>
    <row r="40" spans="1:27" ht="13.95" customHeight="1" thickTop="1" thickBot="1">
      <c r="A40" s="441" t="s">
        <v>314</v>
      </c>
      <c r="B40" s="442"/>
      <c r="C40" s="442"/>
      <c r="D40" s="442"/>
      <c r="E40" s="442"/>
      <c r="F40" s="442"/>
      <c r="G40" s="442"/>
      <c r="H40" s="442"/>
      <c r="I40" s="442"/>
      <c r="J40" s="442"/>
      <c r="K40" s="442"/>
      <c r="M40" s="419" t="s">
        <v>312</v>
      </c>
      <c r="N40" s="83"/>
      <c r="O40" s="83"/>
      <c r="P40" s="83"/>
      <c r="Q40" s="83"/>
      <c r="R40" s="83"/>
      <c r="S40" s="83"/>
      <c r="T40" s="15"/>
      <c r="U40" s="15"/>
      <c r="V40" s="15"/>
      <c r="W40" s="15"/>
    </row>
    <row r="41" spans="1:27" ht="9" customHeight="1" thickTop="1">
      <c r="A41" s="60"/>
      <c r="B41" s="394"/>
      <c r="C41" s="394"/>
      <c r="D41" s="394"/>
      <c r="E41" s="394"/>
      <c r="F41" s="394"/>
      <c r="G41" s="394"/>
      <c r="H41" s="394"/>
      <c r="I41" s="394"/>
      <c r="J41" s="394"/>
      <c r="K41" s="394"/>
      <c r="M41" s="419" t="s">
        <v>313</v>
      </c>
      <c r="N41" s="83"/>
      <c r="O41" s="83"/>
      <c r="P41" s="83"/>
      <c r="Q41" s="83"/>
      <c r="R41" s="83"/>
      <c r="S41" s="83"/>
      <c r="T41" s="83"/>
      <c r="U41" s="83"/>
      <c r="V41" s="83"/>
      <c r="W41" s="15"/>
    </row>
    <row r="42" spans="1:27" s="71" customFormat="1" ht="10.8" thickBot="1">
      <c r="M42" s="441" t="s">
        <v>314</v>
      </c>
      <c r="N42" s="441"/>
      <c r="O42" s="441"/>
      <c r="P42" s="441"/>
      <c r="Q42" s="441"/>
      <c r="R42" s="441"/>
      <c r="S42" s="441"/>
      <c r="T42" s="441"/>
      <c r="U42" s="441"/>
      <c r="V42" s="441"/>
      <c r="W42" s="441"/>
      <c r="AA42" s="3"/>
    </row>
    <row r="43" spans="1:27" s="71" customFormat="1" ht="10.8" thickTop="1"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AA43" s="3"/>
    </row>
    <row r="44" spans="1:27" s="71" customFormat="1" ht="10.199999999999999">
      <c r="AA44" s="3"/>
    </row>
    <row r="45" spans="1:27" ht="15.75" customHeight="1"/>
    <row r="46" spans="1:27" s="6" customFormat="1" ht="18" customHeight="1">
      <c r="AA46" s="3"/>
    </row>
    <row r="47" spans="1:27" ht="19.2" customHeight="1"/>
    <row r="48" spans="1:27" ht="14.25" customHeight="1"/>
    <row r="49" spans="27:27" ht="14.25" customHeight="1"/>
    <row r="50" spans="27:27" ht="14.25" customHeight="1"/>
    <row r="51" spans="27:27" ht="14.25" customHeight="1"/>
    <row r="52" spans="27:27" ht="14.25" customHeight="1"/>
    <row r="53" spans="27:27" ht="14.25" customHeight="1"/>
    <row r="54" spans="27:27" ht="14.25" customHeight="1"/>
    <row r="55" spans="27:27" ht="14.25" customHeight="1"/>
    <row r="56" spans="27:27" ht="14.25" customHeight="1"/>
    <row r="57" spans="27:27" ht="14.25" customHeight="1"/>
    <row r="58" spans="27:27" ht="14.25" customHeight="1"/>
    <row r="59" spans="27:27" ht="14.25" customHeight="1"/>
    <row r="60" spans="27:27" s="6" customFormat="1" ht="14.25" customHeight="1">
      <c r="AA60" s="3"/>
    </row>
    <row r="61" spans="27:27" ht="14.25" customHeight="1"/>
    <row r="62" spans="27:27" ht="14.25" customHeight="1"/>
    <row r="63" spans="27:27" ht="14.25" customHeight="1"/>
    <row r="64" spans="27:27" ht="14.25" customHeight="1"/>
    <row r="65" spans="13:27" ht="14.25" customHeight="1"/>
    <row r="66" spans="13:27" s="6" customFormat="1" ht="14.25" customHeight="1">
      <c r="AA66" s="3"/>
    </row>
    <row r="67" spans="13:27" ht="14.4" customHeight="1"/>
    <row r="68" spans="13:27" ht="14.25" customHeight="1"/>
    <row r="69" spans="13:27" ht="14.25" customHeight="1"/>
    <row r="70" spans="13:27" ht="14.25" customHeight="1"/>
    <row r="71" spans="13:27" ht="14.25" customHeight="1"/>
    <row r="72" spans="13:27" ht="14.25" customHeight="1"/>
    <row r="73" spans="13:27" ht="14.25" customHeight="1"/>
    <row r="74" spans="13:27" ht="14.25" customHeight="1"/>
    <row r="75" spans="13:27" ht="14.25" customHeight="1"/>
    <row r="76" spans="13:27" s="6" customFormat="1" ht="14.25" customHeight="1">
      <c r="AA76" s="3"/>
    </row>
    <row r="77" spans="13:27" ht="13.95" customHeight="1"/>
    <row r="78" spans="13:27" s="15" customFormat="1" ht="13.95" customHeight="1"/>
    <row r="79" spans="13:27" ht="14.25" customHeight="1">
      <c r="M79" s="332"/>
    </row>
    <row r="80" spans="13:27" ht="12.6" customHeight="1"/>
    <row r="81" spans="1:2" ht="11.25" customHeight="1"/>
    <row r="82" spans="1:2" ht="11.25" customHeight="1"/>
    <row r="84" spans="1:2" ht="10.5" customHeight="1">
      <c r="A84" s="3"/>
    </row>
    <row r="85" spans="1:2" ht="10.5" customHeight="1">
      <c r="A85" s="3"/>
    </row>
    <row r="86" spans="1:2" ht="10.5" customHeight="1">
      <c r="A86" s="3"/>
    </row>
    <row r="87" spans="1:2" ht="10.5" customHeight="1">
      <c r="A87" s="3"/>
    </row>
    <row r="88" spans="1:2" ht="10.5" customHeight="1">
      <c r="A88" s="3"/>
    </row>
    <row r="89" spans="1:2" ht="10.5" customHeight="1">
      <c r="A89" s="3"/>
    </row>
    <row r="90" spans="1:2" ht="10.5" customHeight="1">
      <c r="A90" s="3"/>
      <c r="B90" s="391"/>
    </row>
    <row r="91" spans="1:2" ht="10.5" customHeight="1">
      <c r="A91" s="3"/>
    </row>
    <row r="92" spans="1:2" ht="10.5" customHeight="1">
      <c r="A92" s="3"/>
    </row>
    <row r="93" spans="1:2" ht="10.5" customHeight="1">
      <c r="A93" s="3"/>
    </row>
    <row r="94" spans="1:2" ht="10.5" customHeight="1">
      <c r="A94" s="3"/>
    </row>
    <row r="95" spans="1:2" ht="10.5" customHeight="1">
      <c r="A95" s="3"/>
    </row>
    <row r="96" spans="1:2" ht="10.5" customHeight="1">
      <c r="A96" s="3"/>
    </row>
    <row r="97" spans="1:1" ht="10.5" customHeight="1">
      <c r="A97" s="3"/>
    </row>
    <row r="98" spans="1:1" ht="10.5" customHeight="1">
      <c r="A98" s="3"/>
    </row>
    <row r="99" spans="1:1" ht="10.5" customHeight="1">
      <c r="A99" s="3"/>
    </row>
    <row r="100" spans="1:1" ht="10.5" customHeight="1">
      <c r="A100" s="3"/>
    </row>
    <row r="101" spans="1:1" ht="10.5" customHeight="1">
      <c r="A101" s="3"/>
    </row>
    <row r="102" spans="1:1" ht="10.5" customHeight="1">
      <c r="A102" s="3"/>
    </row>
    <row r="103" spans="1:1" ht="10.5" customHeight="1">
      <c r="A103" s="3"/>
    </row>
    <row r="104" spans="1:1" ht="10.5" customHeight="1">
      <c r="A104" s="3"/>
    </row>
    <row r="105" spans="1:1" ht="10.5" customHeight="1">
      <c r="A105" s="3"/>
    </row>
    <row r="106" spans="1:1" ht="10.5" customHeight="1">
      <c r="A106" s="3"/>
    </row>
    <row r="107" spans="1:1" ht="10.5" customHeight="1">
      <c r="A107" s="3"/>
    </row>
    <row r="108" spans="1:1" ht="10.5" customHeight="1">
      <c r="A108" s="3"/>
    </row>
    <row r="109" spans="1:1" ht="10.5" customHeight="1">
      <c r="A109" s="3"/>
    </row>
    <row r="110" spans="1:1" ht="10.5" customHeight="1">
      <c r="A110" s="3"/>
    </row>
    <row r="111" spans="1:1" ht="10.5" customHeight="1">
      <c r="A111" s="3"/>
    </row>
    <row r="112" spans="1:1" ht="10.5" customHeight="1">
      <c r="A112" s="3"/>
    </row>
    <row r="113" spans="1:1" ht="10.5" customHeight="1">
      <c r="A113" s="3"/>
    </row>
    <row r="114" spans="1:1" ht="10.5" customHeight="1">
      <c r="A114" s="3"/>
    </row>
    <row r="115" spans="1:1" ht="10.5" customHeight="1">
      <c r="A115" s="3"/>
    </row>
    <row r="116" spans="1:1" ht="10.5" customHeight="1">
      <c r="A116" s="3"/>
    </row>
    <row r="117" spans="1:1" ht="10.5" customHeight="1">
      <c r="A117" s="3"/>
    </row>
    <row r="118" spans="1:1" ht="10.5" customHeight="1">
      <c r="A118" s="3"/>
    </row>
    <row r="119" spans="1:1" ht="10.5" customHeight="1">
      <c r="A119" s="3"/>
    </row>
    <row r="120" spans="1:1" ht="10.5" customHeight="1">
      <c r="A120" s="3"/>
    </row>
    <row r="121" spans="1:1" ht="10.5" customHeight="1">
      <c r="A121" s="3"/>
    </row>
    <row r="122" spans="1:1" ht="10.5" customHeight="1">
      <c r="A122" s="3"/>
    </row>
    <row r="123" spans="1:1" ht="10.5" customHeight="1">
      <c r="A123" s="3"/>
    </row>
    <row r="124" spans="1:1" ht="10.5" customHeight="1">
      <c r="A124" s="3"/>
    </row>
    <row r="125" spans="1:1" ht="10.5" customHeight="1">
      <c r="A125" s="3"/>
    </row>
    <row r="126" spans="1:1" ht="10.5" customHeight="1">
      <c r="A126" s="3"/>
    </row>
    <row r="127" spans="1:1" ht="10.5" customHeight="1">
      <c r="A127" s="3"/>
    </row>
    <row r="128" spans="1:1" ht="10.5" customHeight="1">
      <c r="A128" s="3"/>
    </row>
    <row r="129" spans="1:1" ht="10.5" customHeight="1">
      <c r="A129" s="3"/>
    </row>
    <row r="130" spans="1:1" ht="10.5" customHeight="1">
      <c r="A130" s="3"/>
    </row>
    <row r="131" spans="1:1" ht="10.5" customHeight="1">
      <c r="A131" s="3"/>
    </row>
    <row r="132" spans="1:1" ht="10.5" customHeight="1">
      <c r="A132" s="3"/>
    </row>
    <row r="133" spans="1:1" ht="10.5" customHeight="1">
      <c r="A133" s="3"/>
    </row>
    <row r="134" spans="1:1" ht="10.5" customHeight="1">
      <c r="A134" s="3"/>
    </row>
    <row r="135" spans="1:1" ht="10.5" customHeight="1">
      <c r="A135" s="3"/>
    </row>
    <row r="136" spans="1:1" ht="10.5" customHeight="1">
      <c r="A136" s="3"/>
    </row>
    <row r="137" spans="1:1" ht="10.5" customHeight="1">
      <c r="A137" s="3"/>
    </row>
    <row r="138" spans="1:1" ht="10.5" customHeight="1">
      <c r="A138" s="3"/>
    </row>
    <row r="139" spans="1:1" ht="10.5" customHeight="1">
      <c r="A139" s="3"/>
    </row>
    <row r="140" spans="1:1" ht="10.5" customHeight="1">
      <c r="A140" s="3"/>
    </row>
    <row r="141" spans="1:1" ht="10.5" customHeight="1">
      <c r="A141" s="3"/>
    </row>
    <row r="142" spans="1:1" ht="10.5" customHeight="1">
      <c r="A142" s="3"/>
    </row>
    <row r="143" spans="1:1" ht="10.5" customHeight="1">
      <c r="A143" s="3"/>
    </row>
    <row r="144" spans="1:1" ht="10.5" customHeight="1">
      <c r="A144" s="3"/>
    </row>
    <row r="145" spans="1:1" ht="10.5" customHeight="1">
      <c r="A145" s="3"/>
    </row>
    <row r="146" spans="1:1" ht="10.5" customHeight="1">
      <c r="A146" s="3"/>
    </row>
    <row r="147" spans="1:1" ht="10.5" customHeight="1">
      <c r="A147" s="3"/>
    </row>
    <row r="148" spans="1:1" ht="10.5" customHeight="1">
      <c r="A148" s="3"/>
    </row>
    <row r="149" spans="1:1" ht="10.5" customHeight="1">
      <c r="A149" s="3"/>
    </row>
    <row r="150" spans="1:1" ht="10.5" customHeight="1">
      <c r="A150" s="3"/>
    </row>
    <row r="151" spans="1:1" ht="10.5" customHeight="1">
      <c r="A151" s="3"/>
    </row>
    <row r="152" spans="1:1" ht="10.5" customHeight="1">
      <c r="A152" s="3"/>
    </row>
    <row r="153" spans="1:1" ht="10.5" customHeight="1">
      <c r="A153" s="3"/>
    </row>
    <row r="154" spans="1:1" ht="10.5" customHeight="1">
      <c r="A154" s="3"/>
    </row>
    <row r="155" spans="1:1" ht="10.5" customHeight="1">
      <c r="A155" s="3"/>
    </row>
    <row r="156" spans="1:1" ht="10.5" customHeight="1">
      <c r="A156" s="3"/>
    </row>
    <row r="157" spans="1:1" ht="10.5" customHeight="1">
      <c r="A157" s="3"/>
    </row>
    <row r="158" spans="1:1" ht="10.5" customHeight="1">
      <c r="A158" s="3"/>
    </row>
    <row r="159" spans="1:1" ht="10.5" customHeight="1">
      <c r="A159" s="3"/>
    </row>
    <row r="160" spans="1:1" ht="10.5" customHeight="1">
      <c r="A160" s="3"/>
    </row>
    <row r="161" spans="1:1" ht="10.5" customHeight="1">
      <c r="A161" s="3"/>
    </row>
    <row r="162" spans="1:1" ht="10.5" customHeight="1">
      <c r="A162" s="3"/>
    </row>
    <row r="163" spans="1:1" ht="10.5" customHeight="1">
      <c r="A163" s="3"/>
    </row>
    <row r="164" spans="1:1" ht="10.5" customHeight="1">
      <c r="A164" s="3"/>
    </row>
  </sheetData>
  <customSheetViews>
    <customSheetView guid="{6A2866EB-7D49-11D3-A318-00A0C9C759EC}" showPageBreaks="1" printArea="1" showRuler="0">
      <selection activeCell="D24" sqref="D24"/>
      <rowBreaks count="1" manualBreakCount="1">
        <brk id="52" max="16383" man="1"/>
      </rowBreaks>
      <pageMargins left="0.59055118110236227" right="0.59055118110236227" top="0.98425196850393704" bottom="0.98425196850393704" header="0.51181102362204722" footer="0.70866141732283472"/>
      <pageSetup paperSize="9" firstPageNumber="51" orientation="portrait" useFirstPageNumber="1" horizontalDpi="0" verticalDpi="300" r:id="rId1"/>
      <headerFooter alignWithMargins="0"/>
    </customSheetView>
  </customSheetViews>
  <phoneticPr fontId="15" type="noConversion"/>
  <pageMargins left="0.70866141732283472" right="0.70866141732283472" top="0.74803149606299213" bottom="0.74803149606299213" header="0.31496062992125984" footer="0.31496062992125984"/>
  <pageSetup paperSize="9" scale="99" firstPageNumber="117" fitToWidth="2" orientation="portrait" r:id="rId2"/>
  <headerFooter alignWithMargins="0">
    <oddFooter>&amp;C&amp;P</oddFooter>
  </headerFooter>
  <rowBreaks count="1" manualBreakCount="1">
    <brk id="1" min="1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showRuler="0" zoomScaleNormal="100" workbookViewId="0">
      <selection activeCell="O21" sqref="O21"/>
    </sheetView>
  </sheetViews>
  <sheetFormatPr baseColWidth="10" defaultColWidth="11.44140625" defaultRowHeight="10.199999999999999"/>
  <cols>
    <col min="1" max="1" width="7.6640625" style="16" customWidth="1"/>
    <col min="2" max="2" width="9.109375" style="16" customWidth="1"/>
    <col min="3" max="3" width="8.88671875" style="16" customWidth="1"/>
    <col min="4" max="4" width="10.88671875" style="16" customWidth="1"/>
    <col min="5" max="5" width="9.44140625" style="16" customWidth="1"/>
    <col min="6" max="6" width="10.5546875" style="16" customWidth="1"/>
    <col min="7" max="7" width="10.33203125" style="16" customWidth="1"/>
    <col min="8" max="8" width="12.6640625" style="16" customWidth="1"/>
    <col min="9" max="9" width="8.6640625" style="16" bestFit="1" customWidth="1"/>
    <col min="10" max="10" width="11.44140625" style="16"/>
    <col min="11" max="11" width="5.44140625" style="16" customWidth="1"/>
    <col min="12" max="12" width="8.6640625" style="16" customWidth="1"/>
    <col min="13" max="13" width="8.5546875" style="16" customWidth="1"/>
    <col min="14" max="14" width="9.88671875" style="16" customWidth="1"/>
    <col min="15" max="15" width="9.109375" style="16" customWidth="1"/>
    <col min="16" max="16" width="10.6640625" style="16" customWidth="1"/>
    <col min="17" max="17" width="11.44140625" style="16"/>
    <col min="18" max="19" width="10.109375" style="16" customWidth="1"/>
    <col min="20" max="20" width="6.33203125" style="16" customWidth="1"/>
    <col min="21" max="16384" width="11.44140625" style="16"/>
  </cols>
  <sheetData>
    <row r="1" spans="1:19" s="216" customFormat="1" ht="18.600000000000001">
      <c r="A1" s="211" t="s">
        <v>207</v>
      </c>
      <c r="B1" s="215"/>
      <c r="C1" s="215"/>
      <c r="D1" s="215"/>
      <c r="E1" s="215"/>
      <c r="F1" s="215"/>
      <c r="G1" s="215"/>
      <c r="H1" s="215"/>
      <c r="I1" s="215"/>
      <c r="K1" s="211" t="s">
        <v>208</v>
      </c>
      <c r="L1" s="215"/>
      <c r="M1" s="215"/>
      <c r="N1" s="215"/>
      <c r="O1" s="215"/>
      <c r="P1" s="215"/>
      <c r="Q1" s="215"/>
      <c r="R1" s="215"/>
      <c r="S1" s="215"/>
    </row>
    <row r="2" spans="1:19" s="216" customFormat="1" ht="10.199999999999999" customHeight="1">
      <c r="A2" s="217"/>
      <c r="K2" s="217"/>
    </row>
    <row r="3" spans="1:19" s="218" customFormat="1" ht="18.600000000000001">
      <c r="A3" s="65" t="s">
        <v>194</v>
      </c>
      <c r="K3" s="65" t="s">
        <v>201</v>
      </c>
    </row>
    <row r="4" spans="1:19" ht="12" customHeight="1" thickBot="1">
      <c r="A4" s="219"/>
      <c r="B4" s="85"/>
      <c r="C4" s="85"/>
      <c r="D4" s="85"/>
      <c r="E4" s="85"/>
      <c r="F4" s="85"/>
      <c r="G4" s="85"/>
      <c r="H4" s="85"/>
      <c r="I4" s="85"/>
      <c r="K4" s="219"/>
      <c r="L4" s="85"/>
      <c r="M4" s="85"/>
      <c r="N4" s="85"/>
      <c r="O4" s="85"/>
      <c r="P4" s="85"/>
      <c r="Q4" s="85"/>
      <c r="R4" s="85"/>
      <c r="S4" s="85"/>
    </row>
    <row r="5" spans="1:19" ht="25.2" customHeight="1" thickTop="1">
      <c r="A5" s="220"/>
      <c r="B5" s="466" t="s">
        <v>62</v>
      </c>
      <c r="C5" s="466"/>
      <c r="D5" s="466" t="s">
        <v>63</v>
      </c>
      <c r="E5" s="466"/>
      <c r="F5" s="467" t="s">
        <v>190</v>
      </c>
      <c r="G5" s="467"/>
      <c r="H5" s="469" t="s">
        <v>91</v>
      </c>
      <c r="I5" s="469"/>
      <c r="K5" s="238"/>
      <c r="L5" s="466" t="s">
        <v>210</v>
      </c>
      <c r="M5" s="466"/>
      <c r="N5" s="466" t="s">
        <v>211</v>
      </c>
      <c r="O5" s="466"/>
      <c r="P5" s="467" t="s">
        <v>212</v>
      </c>
      <c r="Q5" s="467"/>
      <c r="R5" s="465" t="s">
        <v>311</v>
      </c>
      <c r="S5" s="465"/>
    </row>
    <row r="6" spans="1:19" ht="16.95" customHeight="1" thickBot="1">
      <c r="A6" s="221"/>
      <c r="B6" s="222" t="s">
        <v>151</v>
      </c>
      <c r="C6" s="222" t="s">
        <v>152</v>
      </c>
      <c r="D6" s="222" t="s">
        <v>151</v>
      </c>
      <c r="E6" s="222" t="s">
        <v>152</v>
      </c>
      <c r="F6" s="222" t="s">
        <v>151</v>
      </c>
      <c r="G6" s="222" t="s">
        <v>152</v>
      </c>
      <c r="H6" s="222" t="s">
        <v>151</v>
      </c>
      <c r="I6" s="222" t="s">
        <v>152</v>
      </c>
      <c r="K6" s="221"/>
      <c r="L6" s="222" t="s">
        <v>151</v>
      </c>
      <c r="M6" s="222" t="s">
        <v>152</v>
      </c>
      <c r="N6" s="222" t="s">
        <v>151</v>
      </c>
      <c r="O6" s="222" t="s">
        <v>152</v>
      </c>
      <c r="P6" s="222" t="s">
        <v>151</v>
      </c>
      <c r="Q6" s="222" t="s">
        <v>152</v>
      </c>
      <c r="R6" s="468" t="s">
        <v>152</v>
      </c>
      <c r="S6" s="468"/>
    </row>
    <row r="7" spans="1:19" ht="12.6" customHeight="1" thickTop="1">
      <c r="A7" s="223">
        <v>2000</v>
      </c>
      <c r="B7" s="224">
        <v>-3797.1780399999998</v>
      </c>
      <c r="C7" s="225">
        <v>-1.7810699999999999</v>
      </c>
      <c r="D7" s="226">
        <v>-409.79518999999999</v>
      </c>
      <c r="E7" s="225">
        <v>-0.18780999999999998</v>
      </c>
      <c r="F7" s="227">
        <v>-259.77611999999999</v>
      </c>
      <c r="G7" s="225">
        <v>-0.12185</v>
      </c>
      <c r="H7" s="224">
        <v>-4407.1559254350286</v>
      </c>
      <c r="I7" s="225">
        <v>-2.0671839172134976</v>
      </c>
      <c r="K7" s="223">
        <v>2000</v>
      </c>
      <c r="L7" s="224">
        <v>-4407.1559254350286</v>
      </c>
      <c r="M7" s="239">
        <v>-2.0671839172134976</v>
      </c>
      <c r="N7" s="224">
        <v>7607.66</v>
      </c>
      <c r="O7" s="239">
        <v>3.5683857493823723</v>
      </c>
      <c r="P7" s="224">
        <v>3200.5040745649712</v>
      </c>
      <c r="Q7" s="239">
        <v>1.5012018321688747</v>
      </c>
      <c r="R7" s="240">
        <v>-3.0559158145282925</v>
      </c>
      <c r="S7" s="241" t="s">
        <v>28</v>
      </c>
    </row>
    <row r="8" spans="1:19" ht="12" customHeight="1">
      <c r="A8" s="228">
        <v>2001</v>
      </c>
      <c r="B8" s="229">
        <v>-1879.75081</v>
      </c>
      <c r="C8" s="230">
        <v>-0.85406000000000004</v>
      </c>
      <c r="D8" s="231">
        <v>420.25618000000003</v>
      </c>
      <c r="E8" s="230">
        <v>0.19119999999999998</v>
      </c>
      <c r="F8" s="232">
        <v>4.2661600000000002</v>
      </c>
      <c r="G8" s="230">
        <v>1.9400000000000001E-3</v>
      </c>
      <c r="H8" s="229">
        <v>-1451.9455874874402</v>
      </c>
      <c r="I8" s="230">
        <v>-0.65968835957641536</v>
      </c>
      <c r="K8" s="228">
        <v>2001</v>
      </c>
      <c r="L8" s="229">
        <v>-1451.9455874874402</v>
      </c>
      <c r="M8" s="242">
        <v>-0.65968835957641536</v>
      </c>
      <c r="N8" s="229">
        <v>7953.26</v>
      </c>
      <c r="O8" s="242">
        <v>3.6135466011257167</v>
      </c>
      <c r="P8" s="229">
        <v>6501.31441251256</v>
      </c>
      <c r="Q8" s="242">
        <v>2.9538582415493013</v>
      </c>
      <c r="R8" s="243">
        <v>-1.0341295371731376</v>
      </c>
      <c r="S8" s="244" t="s">
        <v>28</v>
      </c>
    </row>
    <row r="9" spans="1:19" ht="12" customHeight="1">
      <c r="A9" s="223">
        <v>2002</v>
      </c>
      <c r="B9" s="224">
        <v>-3041.8076700000001</v>
      </c>
      <c r="C9" s="225">
        <v>-1.34413</v>
      </c>
      <c r="D9" s="226">
        <v>-329.65431999999998</v>
      </c>
      <c r="E9" s="225">
        <v>-0.12340000000000001</v>
      </c>
      <c r="F9" s="227">
        <v>-86.225999999999999</v>
      </c>
      <c r="G9" s="225">
        <v>-3.8100000000000002E-2</v>
      </c>
      <c r="H9" s="224">
        <v>-3203.7575928437145</v>
      </c>
      <c r="I9" s="225">
        <v>-1.4156960252819111</v>
      </c>
      <c r="K9" s="223">
        <v>2002</v>
      </c>
      <c r="L9" s="224">
        <v>-3203.7575928437145</v>
      </c>
      <c r="M9" s="239">
        <v>-1.4156960252819111</v>
      </c>
      <c r="N9" s="224">
        <v>7809.88</v>
      </c>
      <c r="O9" s="239">
        <v>3.4510776029452379</v>
      </c>
      <c r="P9" s="224">
        <v>4606.1224071562856</v>
      </c>
      <c r="Q9" s="239">
        <v>2.0353815776633271</v>
      </c>
      <c r="R9" s="245">
        <v>-1.4713248312879499</v>
      </c>
      <c r="S9" s="241" t="s">
        <v>28</v>
      </c>
    </row>
    <row r="10" spans="1:19" ht="12" customHeight="1">
      <c r="A10" s="228">
        <v>2003</v>
      </c>
      <c r="B10" s="229">
        <v>-4070.7149100000001</v>
      </c>
      <c r="C10" s="230">
        <v>-1.7622199999999999</v>
      </c>
      <c r="D10" s="231">
        <v>119.89137000000001</v>
      </c>
      <c r="E10" s="230">
        <v>3.8589999999999999E-2</v>
      </c>
      <c r="F10" s="232">
        <v>-129.38900000000001</v>
      </c>
      <c r="G10" s="230">
        <v>-5.6009999999999997E-2</v>
      </c>
      <c r="H10" s="229">
        <v>-4227.5203866422526</v>
      </c>
      <c r="I10" s="230">
        <v>-1.8301015137337329</v>
      </c>
      <c r="K10" s="228">
        <v>2003</v>
      </c>
      <c r="L10" s="229">
        <v>-4227.5203866422526</v>
      </c>
      <c r="M10" s="242">
        <v>-1.8301015137337329</v>
      </c>
      <c r="N10" s="229">
        <v>7373.34</v>
      </c>
      <c r="O10" s="242">
        <v>3.19193273151574</v>
      </c>
      <c r="P10" s="229">
        <v>3145.8196133577476</v>
      </c>
      <c r="Q10" s="242">
        <v>1.3618312177820071</v>
      </c>
      <c r="R10" s="243">
        <v>-1.097735078321888</v>
      </c>
      <c r="S10" s="244" t="s">
        <v>28</v>
      </c>
    </row>
    <row r="11" spans="1:19" ht="12" customHeight="1">
      <c r="A11" s="223">
        <v>2004</v>
      </c>
      <c r="B11" s="224">
        <v>-11171.02159</v>
      </c>
      <c r="C11" s="225">
        <v>-4.6255899999999999</v>
      </c>
      <c r="D11" s="226">
        <v>-153.8528</v>
      </c>
      <c r="E11" s="225">
        <v>-7.6760000000000009E-2</v>
      </c>
      <c r="F11" s="227">
        <v>-200.55951999999999</v>
      </c>
      <c r="G11" s="225">
        <v>-8.3049999999999999E-2</v>
      </c>
      <c r="H11" s="224">
        <v>-11727.370014790722</v>
      </c>
      <c r="I11" s="225">
        <v>-4.8559528365547591</v>
      </c>
      <c r="K11" s="223">
        <v>2004</v>
      </c>
      <c r="L11" s="224">
        <v>-11727.370014790722</v>
      </c>
      <c r="M11" s="239">
        <v>-4.8559528365547591</v>
      </c>
      <c r="N11" s="224">
        <v>7283.65</v>
      </c>
      <c r="O11" s="239">
        <v>3.0159414117030603</v>
      </c>
      <c r="P11" s="224">
        <v>-4443.7200147907224</v>
      </c>
      <c r="Q11" s="239">
        <v>-1.8400114248516988</v>
      </c>
      <c r="R11" s="245">
        <v>-4.4173139659763683</v>
      </c>
      <c r="S11" s="241" t="s">
        <v>28</v>
      </c>
    </row>
    <row r="12" spans="1:19" ht="12" customHeight="1">
      <c r="A12" s="228">
        <v>2005</v>
      </c>
      <c r="B12" s="229">
        <v>-6194.4298600000002</v>
      </c>
      <c r="C12" s="230">
        <v>-2.4483000000000001</v>
      </c>
      <c r="D12" s="231">
        <v>351.73219999999992</v>
      </c>
      <c r="E12" s="230">
        <v>0.10814</v>
      </c>
      <c r="F12" s="232">
        <v>-59.593699999999998</v>
      </c>
      <c r="G12" s="230">
        <v>-2.3550000000000001E-2</v>
      </c>
      <c r="H12" s="229">
        <v>-6455.4495852078689</v>
      </c>
      <c r="I12" s="230">
        <v>-2.5514678361511391</v>
      </c>
      <c r="K12" s="228">
        <v>2005</v>
      </c>
      <c r="L12" s="229">
        <v>-6455.4495852078689</v>
      </c>
      <c r="M12" s="242">
        <v>-2.5514678361511391</v>
      </c>
      <c r="N12" s="229">
        <v>8183.72</v>
      </c>
      <c r="O12" s="242">
        <v>3.2345537029539724</v>
      </c>
      <c r="P12" s="229">
        <v>1728.2704147921313</v>
      </c>
      <c r="Q12" s="242">
        <v>0.68308586680283367</v>
      </c>
      <c r="R12" s="243">
        <v>-2.0739133974799886</v>
      </c>
      <c r="S12" s="244" t="s">
        <v>28</v>
      </c>
    </row>
    <row r="13" spans="1:19" ht="12" customHeight="1">
      <c r="A13" s="223">
        <v>2006</v>
      </c>
      <c r="B13" s="224">
        <v>-5865.2411300000003</v>
      </c>
      <c r="C13" s="225">
        <v>-2.2010200000000002</v>
      </c>
      <c r="D13" s="226">
        <v>-364.36514999999997</v>
      </c>
      <c r="E13" s="225">
        <v>-0.16915999999999998</v>
      </c>
      <c r="F13" s="227">
        <v>-3.2833000000000001</v>
      </c>
      <c r="G13" s="225">
        <v>-1.23E-3</v>
      </c>
      <c r="H13" s="224">
        <v>-6865.5426700993266</v>
      </c>
      <c r="I13" s="225">
        <v>-2.5764013148790292</v>
      </c>
      <c r="K13" s="223">
        <v>2006</v>
      </c>
      <c r="L13" s="224">
        <v>-6865.5426700993266</v>
      </c>
      <c r="M13" s="239">
        <v>-2.5764013148790292</v>
      </c>
      <c r="N13" s="224">
        <v>8393.1200000000008</v>
      </c>
      <c r="O13" s="239">
        <v>3.149648388045724</v>
      </c>
      <c r="P13" s="224">
        <v>1527.5773299006742</v>
      </c>
      <c r="Q13" s="239">
        <v>0.57324707316669476</v>
      </c>
      <c r="R13" s="245">
        <v>-2.8354120814261869</v>
      </c>
      <c r="S13" s="241" t="s">
        <v>28</v>
      </c>
    </row>
    <row r="14" spans="1:19" ht="12" customHeight="1">
      <c r="A14" s="228">
        <v>2007</v>
      </c>
      <c r="B14" s="229">
        <v>-3230.0532499999999</v>
      </c>
      <c r="C14" s="230">
        <v>-1.1439999999999999</v>
      </c>
      <c r="D14" s="231">
        <v>100.70404999999994</v>
      </c>
      <c r="E14" s="230">
        <v>1.4610000000000012E-2</v>
      </c>
      <c r="F14" s="232">
        <v>-253.93038999999999</v>
      </c>
      <c r="G14" s="230">
        <v>-8.9940000000000006E-2</v>
      </c>
      <c r="H14" s="229">
        <v>-3925.6132764834329</v>
      </c>
      <c r="I14" s="230">
        <v>-1.3903510376870674</v>
      </c>
      <c r="K14" s="228">
        <v>2007</v>
      </c>
      <c r="L14" s="229">
        <v>-3925.6132764834329</v>
      </c>
      <c r="M14" s="242">
        <v>-1.3903510376870674</v>
      </c>
      <c r="N14" s="229">
        <v>8895.52</v>
      </c>
      <c r="O14" s="242">
        <v>3.1505638970747603</v>
      </c>
      <c r="P14" s="229">
        <v>4969.9067235165676</v>
      </c>
      <c r="Q14" s="242">
        <v>1.7602128593876929</v>
      </c>
      <c r="R14" s="243">
        <v>-2.6712105878660211</v>
      </c>
      <c r="S14" s="244" t="s">
        <v>28</v>
      </c>
    </row>
    <row r="15" spans="1:19" ht="12" customHeight="1">
      <c r="A15" s="223">
        <v>2008</v>
      </c>
      <c r="B15" s="224">
        <v>-3982.4049199999999</v>
      </c>
      <c r="C15" s="225">
        <v>-1.36416</v>
      </c>
      <c r="D15" s="226">
        <v>-216.29750000000001</v>
      </c>
      <c r="E15" s="225">
        <v>-8.767999999999998E-2</v>
      </c>
      <c r="F15" s="227">
        <v>147.30832000000001</v>
      </c>
      <c r="G15" s="225">
        <v>5.0459999999999998E-2</v>
      </c>
      <c r="H15" s="224">
        <v>-4469.2881838643516</v>
      </c>
      <c r="I15" s="225">
        <v>-1.530943107315532</v>
      </c>
      <c r="K15" s="223">
        <v>2008</v>
      </c>
      <c r="L15" s="224">
        <v>-4469.2881838643516</v>
      </c>
      <c r="M15" s="239">
        <v>-1.530943107315532</v>
      </c>
      <c r="N15" s="224">
        <v>8647.84</v>
      </c>
      <c r="O15" s="239">
        <v>2.9622952238716906</v>
      </c>
      <c r="P15" s="224">
        <v>4178.5518161356486</v>
      </c>
      <c r="Q15" s="239">
        <v>1.4313521165561587</v>
      </c>
      <c r="R15" s="245">
        <v>-2.7853587206392056</v>
      </c>
      <c r="S15" s="241" t="s">
        <v>28</v>
      </c>
    </row>
    <row r="16" spans="1:19" ht="12" customHeight="1">
      <c r="A16" s="228">
        <v>2009</v>
      </c>
      <c r="B16" s="229">
        <v>-12412.40993</v>
      </c>
      <c r="C16" s="230">
        <v>-4.3371500000000003</v>
      </c>
      <c r="D16" s="231">
        <v>-2913.9846299999999</v>
      </c>
      <c r="E16" s="230">
        <v>-1.0323500000000001</v>
      </c>
      <c r="F16" s="232">
        <v>201.93709999999999</v>
      </c>
      <c r="G16" s="230">
        <v>7.0559999999999998E-2</v>
      </c>
      <c r="H16" s="229">
        <v>-15426.837823991256</v>
      </c>
      <c r="I16" s="230">
        <v>-5.3904491760299811</v>
      </c>
      <c r="K16" s="228">
        <v>2009</v>
      </c>
      <c r="L16" s="229">
        <v>-15426.837823991256</v>
      </c>
      <c r="M16" s="242">
        <v>-5.3904491760299811</v>
      </c>
      <c r="N16" s="229">
        <v>9040.85</v>
      </c>
      <c r="O16" s="242">
        <v>3.1590558602567884</v>
      </c>
      <c r="P16" s="229">
        <v>-6385.9878239912559</v>
      </c>
      <c r="Q16" s="242">
        <v>-2.2313933157731931</v>
      </c>
      <c r="R16" s="243">
        <v>-3.0158054119674595</v>
      </c>
      <c r="S16" s="244" t="s">
        <v>28</v>
      </c>
    </row>
    <row r="17" spans="1:20" ht="12" customHeight="1">
      <c r="A17" s="223">
        <v>2010</v>
      </c>
      <c r="B17" s="224">
        <v>-9822.2329699999991</v>
      </c>
      <c r="C17" s="225">
        <v>-3.33378</v>
      </c>
      <c r="D17" s="226">
        <v>-3642.7225099999996</v>
      </c>
      <c r="E17" s="225">
        <v>-1.2483899999999999</v>
      </c>
      <c r="F17" s="227">
        <v>553.15522999999996</v>
      </c>
      <c r="G17" s="225">
        <v>0.18775</v>
      </c>
      <c r="H17" s="224">
        <v>-13177.469384542113</v>
      </c>
      <c r="I17" s="225">
        <v>-4.4725863774657748</v>
      </c>
      <c r="K17" s="223">
        <v>2010</v>
      </c>
      <c r="L17" s="224">
        <v>-13177.469384542113</v>
      </c>
      <c r="M17" s="239">
        <v>-4.4725863774657748</v>
      </c>
      <c r="N17" s="224">
        <v>8548.33</v>
      </c>
      <c r="O17" s="239">
        <v>2.9014026284084227</v>
      </c>
      <c r="P17" s="224">
        <v>-4629.1393845421135</v>
      </c>
      <c r="Q17" s="239">
        <v>-1.5711837490573521</v>
      </c>
      <c r="R17" s="245">
        <v>-3.4091364173407719</v>
      </c>
      <c r="S17" s="239">
        <v>-3.25</v>
      </c>
    </row>
    <row r="18" spans="1:20" ht="12" customHeight="1">
      <c r="A18" s="228">
        <v>2011</v>
      </c>
      <c r="B18" s="229">
        <v>-7147.2516100000003</v>
      </c>
      <c r="C18" s="230">
        <v>-2.3157999999999999</v>
      </c>
      <c r="D18" s="231">
        <v>-1477.84266</v>
      </c>
      <c r="E18" s="230">
        <v>-0.47883999999999999</v>
      </c>
      <c r="F18" s="232">
        <v>632.65110000000004</v>
      </c>
      <c r="G18" s="230">
        <v>0.20499000000000001</v>
      </c>
      <c r="H18" s="229">
        <v>-7992.443171996536</v>
      </c>
      <c r="I18" s="230">
        <v>-2.5896496664609692</v>
      </c>
      <c r="K18" s="228">
        <v>2011</v>
      </c>
      <c r="L18" s="229">
        <v>-7992.443171996536</v>
      </c>
      <c r="M18" s="242">
        <v>-2.5896496664609692</v>
      </c>
      <c r="N18" s="229">
        <v>8619.8799999999992</v>
      </c>
      <c r="O18" s="242">
        <v>2.792946898283339</v>
      </c>
      <c r="P18" s="229">
        <v>627.43682800346323</v>
      </c>
      <c r="Q18" s="242">
        <v>0.20329723182236989</v>
      </c>
      <c r="R18" s="243">
        <v>-2.5907201950800394</v>
      </c>
      <c r="S18" s="242">
        <v>-2.56</v>
      </c>
    </row>
    <row r="19" spans="1:20" ht="12" customHeight="1">
      <c r="A19" s="223">
        <v>2012</v>
      </c>
      <c r="B19" s="224">
        <v>-6880.8385099999996</v>
      </c>
      <c r="C19" s="225">
        <v>-2.16981</v>
      </c>
      <c r="D19" s="226">
        <v>-707.68332999999996</v>
      </c>
      <c r="E19" s="225">
        <v>-0.22316</v>
      </c>
      <c r="F19" s="227">
        <v>542.33079999999995</v>
      </c>
      <c r="G19" s="225">
        <v>0.17102000000000001</v>
      </c>
      <c r="H19" s="224">
        <v>-7046.1909411304514</v>
      </c>
      <c r="I19" s="225">
        <v>-2.2219533298541707</v>
      </c>
      <c r="K19" s="223">
        <v>2012</v>
      </c>
      <c r="L19" s="224">
        <v>-7046.1909411304514</v>
      </c>
      <c r="M19" s="239">
        <v>-2.2219533298541707</v>
      </c>
      <c r="N19" s="224">
        <v>8627.17</v>
      </c>
      <c r="O19" s="239">
        <v>2.7205009442509676</v>
      </c>
      <c r="P19" s="224">
        <v>1580.9790588695487</v>
      </c>
      <c r="Q19" s="239">
        <v>0.49854761439679679</v>
      </c>
      <c r="R19" s="245">
        <v>-1.8828536055382523</v>
      </c>
      <c r="S19" s="239">
        <v>-1.87</v>
      </c>
    </row>
    <row r="20" spans="1:20" ht="12" customHeight="1">
      <c r="A20" s="228">
        <v>2013</v>
      </c>
      <c r="B20" s="229">
        <v>-4581.0219699999998</v>
      </c>
      <c r="C20" s="230">
        <v>-1.4202999999999999</v>
      </c>
      <c r="D20" s="231">
        <v>-246.18877000000001</v>
      </c>
      <c r="E20" s="230">
        <v>-7.6329999999999995E-2</v>
      </c>
      <c r="F20" s="232">
        <v>417.89409000000001</v>
      </c>
      <c r="G20" s="230">
        <v>0.12956000000000001</v>
      </c>
      <c r="H20" s="229">
        <v>-4409.316407163773</v>
      </c>
      <c r="I20" s="230">
        <v>-1.3670635866997838</v>
      </c>
      <c r="K20" s="228">
        <v>2013</v>
      </c>
      <c r="L20" s="229">
        <v>-4409.316407163773</v>
      </c>
      <c r="M20" s="242">
        <v>-1.3670635866997838</v>
      </c>
      <c r="N20" s="229">
        <v>8407.51</v>
      </c>
      <c r="O20" s="242">
        <v>2.6066627373668991</v>
      </c>
      <c r="P20" s="229">
        <v>3998.1935928362273</v>
      </c>
      <c r="Q20" s="242">
        <v>1.2395991506671149</v>
      </c>
      <c r="R20" s="243">
        <v>-1.1606930064711005</v>
      </c>
      <c r="S20" s="242">
        <v>-1.17</v>
      </c>
    </row>
    <row r="21" spans="1:20" ht="12" customHeight="1">
      <c r="A21" s="223">
        <v>2014</v>
      </c>
      <c r="B21" s="224">
        <v>-9325.9540699999998</v>
      </c>
      <c r="C21" s="225">
        <v>-2.82247</v>
      </c>
      <c r="D21" s="226">
        <v>-31.057320000000001</v>
      </c>
      <c r="E21" s="225">
        <v>-9.4000000000000004E-3</v>
      </c>
      <c r="F21" s="227">
        <v>302.37821000000002</v>
      </c>
      <c r="G21" s="225">
        <v>9.1509999999999994E-2</v>
      </c>
      <c r="H21" s="224">
        <v>-9054.6337711351516</v>
      </c>
      <c r="I21" s="225">
        <v>-2.7403606054070808</v>
      </c>
      <c r="K21" s="223">
        <v>2014</v>
      </c>
      <c r="L21" s="224">
        <v>-9054.6337711351516</v>
      </c>
      <c r="M21" s="239">
        <v>-2.7403606054070808</v>
      </c>
      <c r="N21" s="224">
        <v>8150.68</v>
      </c>
      <c r="O21" s="239">
        <v>2.4667814230634768</v>
      </c>
      <c r="P21" s="224">
        <v>-903.95377113515133</v>
      </c>
      <c r="Q21" s="239">
        <v>-0.27357918234360384</v>
      </c>
      <c r="R21" s="245">
        <v>-0.66094829144505729</v>
      </c>
      <c r="S21" s="239">
        <v>-0.74</v>
      </c>
    </row>
    <row r="22" spans="1:20" ht="12" customHeight="1">
      <c r="A22" s="255">
        <v>2015</v>
      </c>
      <c r="B22" s="256">
        <v>-3988.0266000000001</v>
      </c>
      <c r="C22" s="257">
        <v>-1.1733100000000001</v>
      </c>
      <c r="D22" s="258">
        <v>179.77384000000001</v>
      </c>
      <c r="E22" s="257">
        <v>5.289E-2</v>
      </c>
      <c r="F22" s="259">
        <v>265.66913</v>
      </c>
      <c r="G22" s="257">
        <v>7.8159999999999993E-2</v>
      </c>
      <c r="H22" s="256">
        <v>-3542.5836140343745</v>
      </c>
      <c r="I22" s="257">
        <v>-1.0422550510744482</v>
      </c>
      <c r="K22" s="255">
        <v>2015</v>
      </c>
      <c r="L22" s="256">
        <v>-3542.5836140343745</v>
      </c>
      <c r="M22" s="284">
        <v>-1.0422550510744482</v>
      </c>
      <c r="N22" s="256">
        <v>8059.07</v>
      </c>
      <c r="O22" s="284">
        <v>2.3710397070619571</v>
      </c>
      <c r="P22" s="256">
        <v>4516.4863859656252</v>
      </c>
      <c r="Q22" s="284">
        <v>1.3287846559875087</v>
      </c>
      <c r="R22" s="285">
        <v>0.12468596042525948</v>
      </c>
      <c r="S22" s="242">
        <v>-0.01</v>
      </c>
    </row>
    <row r="23" spans="1:20" ht="12" customHeight="1">
      <c r="A23" s="223">
        <v>2016</v>
      </c>
      <c r="B23" s="251" t="s">
        <v>217</v>
      </c>
      <c r="C23" s="252" t="s">
        <v>218</v>
      </c>
      <c r="D23" s="251" t="s">
        <v>217</v>
      </c>
      <c r="E23" s="252" t="s">
        <v>218</v>
      </c>
      <c r="F23" s="251" t="s">
        <v>217</v>
      </c>
      <c r="G23" s="252" t="s">
        <v>218</v>
      </c>
      <c r="H23" s="224">
        <v>-5244.0503163787653</v>
      </c>
      <c r="I23" s="225">
        <v>-1.4891209362115625</v>
      </c>
      <c r="K23" s="223">
        <v>2016</v>
      </c>
      <c r="L23" s="224">
        <v>-5244.0503163787653</v>
      </c>
      <c r="M23" s="239">
        <v>-1.4891209362115625</v>
      </c>
      <c r="N23" s="224">
        <v>7442.8443587849379</v>
      </c>
      <c r="O23" s="239">
        <v>2.1134990495827752</v>
      </c>
      <c r="P23" s="224">
        <v>2198.7940424061726</v>
      </c>
      <c r="Q23" s="239">
        <v>0.62437811337121296</v>
      </c>
      <c r="R23" s="245">
        <v>-1.1194797811111235</v>
      </c>
      <c r="S23" s="239">
        <v>-0.97</v>
      </c>
    </row>
    <row r="24" spans="1:20" ht="12" customHeight="1" thickBot="1">
      <c r="A24" s="260">
        <v>2017</v>
      </c>
      <c r="B24" s="263" t="s">
        <v>217</v>
      </c>
      <c r="C24" s="264" t="s">
        <v>218</v>
      </c>
      <c r="D24" s="263" t="s">
        <v>217</v>
      </c>
      <c r="E24" s="264" t="s">
        <v>218</v>
      </c>
      <c r="F24" s="263" t="s">
        <v>217</v>
      </c>
      <c r="G24" s="264" t="s">
        <v>218</v>
      </c>
      <c r="H24" s="261">
        <v>-4564.6562918610289</v>
      </c>
      <c r="I24" s="262">
        <v>-1.2573267638533698</v>
      </c>
      <c r="K24" s="260">
        <v>2017</v>
      </c>
      <c r="L24" s="261">
        <v>-4564.6562918610289</v>
      </c>
      <c r="M24" s="275">
        <v>-1.2573267638533698</v>
      </c>
      <c r="N24" s="261">
        <v>6584.1375996380912</v>
      </c>
      <c r="O24" s="275">
        <v>1.8135894340344985</v>
      </c>
      <c r="P24" s="261">
        <v>2019.4813077770623</v>
      </c>
      <c r="Q24" s="275">
        <v>0.55626267018112852</v>
      </c>
      <c r="R24" s="276">
        <v>-1.0229296346119208</v>
      </c>
      <c r="S24" s="275">
        <v>-0.91</v>
      </c>
    </row>
    <row r="25" spans="1:20" ht="12" customHeight="1" thickTop="1">
      <c r="A25" s="253" t="s">
        <v>195</v>
      </c>
      <c r="B25" s="253"/>
      <c r="C25" s="253"/>
      <c r="D25" s="253"/>
      <c r="E25" s="253"/>
      <c r="F25" s="253"/>
      <c r="G25" s="253"/>
      <c r="H25" s="253"/>
      <c r="I25" s="253"/>
      <c r="K25" s="463" t="s">
        <v>199</v>
      </c>
      <c r="L25" s="463"/>
      <c r="M25" s="463"/>
      <c r="N25" s="463"/>
      <c r="O25" s="463"/>
      <c r="P25" s="463"/>
      <c r="Q25" s="463"/>
      <c r="R25" s="463"/>
      <c r="S25" s="463"/>
    </row>
    <row r="26" spans="1:20" ht="12" customHeight="1" thickBot="1">
      <c r="A26" s="254" t="s">
        <v>196</v>
      </c>
      <c r="B26" s="85"/>
      <c r="C26" s="85"/>
      <c r="D26" s="85"/>
      <c r="E26" s="85"/>
      <c r="F26" s="85"/>
      <c r="G26" s="85"/>
      <c r="H26" s="85"/>
      <c r="I26" s="85"/>
      <c r="K26" s="462" t="s">
        <v>206</v>
      </c>
      <c r="L26" s="462"/>
      <c r="M26" s="462"/>
      <c r="N26" s="462"/>
      <c r="O26" s="462"/>
      <c r="P26" s="462"/>
      <c r="Q26" s="462"/>
      <c r="R26" s="462"/>
      <c r="S26" s="462"/>
    </row>
    <row r="27" spans="1:20" ht="12" customHeight="1" thickTop="1" thickBot="1">
      <c r="A27" s="253"/>
      <c r="B27" s="274"/>
      <c r="C27" s="274"/>
      <c r="D27" s="274"/>
      <c r="E27" s="274"/>
      <c r="F27" s="274"/>
      <c r="G27" s="274"/>
      <c r="H27" s="274"/>
      <c r="I27" s="274"/>
      <c r="K27" s="464" t="s">
        <v>200</v>
      </c>
      <c r="L27" s="464"/>
      <c r="M27" s="464"/>
      <c r="N27" s="464"/>
      <c r="O27" s="464"/>
      <c r="P27" s="464"/>
      <c r="Q27" s="464"/>
      <c r="R27" s="464"/>
      <c r="S27" s="464"/>
    </row>
    <row r="28" spans="1:20" s="233" customFormat="1" ht="11.4" customHeight="1" thickTop="1">
      <c r="K28" s="218"/>
      <c r="L28" s="218"/>
      <c r="M28" s="218"/>
      <c r="N28" s="218"/>
      <c r="O28" s="218"/>
      <c r="P28" s="218"/>
      <c r="Q28" s="218"/>
      <c r="R28" s="218"/>
      <c r="S28" s="218"/>
    </row>
    <row r="29" spans="1:20" s="218" customFormat="1" ht="18.600000000000001" customHeight="1">
      <c r="A29" s="65" t="s">
        <v>197</v>
      </c>
      <c r="K29" s="65" t="s">
        <v>320</v>
      </c>
      <c r="T29" s="16"/>
    </row>
    <row r="30" spans="1:20" ht="12" customHeight="1" thickBot="1">
      <c r="A30" s="85"/>
      <c r="B30" s="85"/>
      <c r="C30" s="85"/>
      <c r="D30" s="85"/>
      <c r="E30" s="85"/>
      <c r="F30" s="85"/>
      <c r="G30" s="85"/>
      <c r="H30" s="85"/>
      <c r="I30" s="85"/>
      <c r="K30" s="219"/>
      <c r="L30" s="85"/>
      <c r="M30" s="85"/>
      <c r="N30" s="85"/>
      <c r="O30" s="85"/>
      <c r="P30" s="85"/>
      <c r="Q30" s="85"/>
    </row>
    <row r="31" spans="1:20" ht="18" customHeight="1" thickTop="1">
      <c r="A31" s="220"/>
      <c r="B31" s="466" t="s">
        <v>209</v>
      </c>
      <c r="C31" s="466"/>
      <c r="D31" s="466" t="s">
        <v>63</v>
      </c>
      <c r="E31" s="466"/>
      <c r="F31" s="467" t="s">
        <v>190</v>
      </c>
      <c r="G31" s="467"/>
      <c r="H31" s="469" t="s">
        <v>91</v>
      </c>
      <c r="I31" s="469"/>
      <c r="K31" s="246"/>
      <c r="L31" s="397" t="s">
        <v>213</v>
      </c>
      <c r="M31" s="397"/>
      <c r="N31" s="397" t="s">
        <v>214</v>
      </c>
      <c r="O31" s="397"/>
      <c r="P31" s="398" t="s">
        <v>203</v>
      </c>
      <c r="Q31" s="398"/>
      <c r="R31" s="247"/>
      <c r="S31" s="247"/>
    </row>
    <row r="32" spans="1:20" ht="15.6" customHeight="1" thickBot="1">
      <c r="A32" s="221"/>
      <c r="B32" s="222" t="s">
        <v>151</v>
      </c>
      <c r="C32" s="222" t="s">
        <v>152</v>
      </c>
      <c r="D32" s="222" t="s">
        <v>151</v>
      </c>
      <c r="E32" s="222" t="s">
        <v>152</v>
      </c>
      <c r="F32" s="222" t="s">
        <v>151</v>
      </c>
      <c r="G32" s="222" t="s">
        <v>152</v>
      </c>
      <c r="H32" s="222" t="s">
        <v>151</v>
      </c>
      <c r="I32" s="222" t="s">
        <v>152</v>
      </c>
      <c r="K32" s="220"/>
      <c r="L32" s="395"/>
      <c r="M32" s="395"/>
      <c r="N32" s="395"/>
      <c r="O32" s="395"/>
      <c r="P32" s="389" t="s">
        <v>215</v>
      </c>
      <c r="Q32" s="396" t="s">
        <v>216</v>
      </c>
      <c r="R32" s="247"/>
      <c r="S32" s="247"/>
    </row>
    <row r="33" spans="1:20" ht="13.95" customHeight="1" thickTop="1" thickBot="1">
      <c r="A33" s="223">
        <v>2000</v>
      </c>
      <c r="B33" s="234">
        <v>128214.59850475645</v>
      </c>
      <c r="C33" s="235">
        <v>60.139273596237921</v>
      </c>
      <c r="D33" s="234">
        <v>11324.678425317761</v>
      </c>
      <c r="E33" s="235">
        <v>5.3118595086060498</v>
      </c>
      <c r="F33" s="234">
        <v>880.48191440593587</v>
      </c>
      <c r="G33" s="235">
        <v>0.41299152642928988</v>
      </c>
      <c r="H33" s="234">
        <v>140419.75999999995</v>
      </c>
      <c r="I33" s="235">
        <v>65.864125173271773</v>
      </c>
      <c r="K33" s="221"/>
      <c r="L33" s="222" t="s">
        <v>151</v>
      </c>
      <c r="M33" s="222" t="s">
        <v>152</v>
      </c>
      <c r="N33" s="222" t="s">
        <v>151</v>
      </c>
      <c r="O33" s="222" t="s">
        <v>152</v>
      </c>
      <c r="P33" s="222" t="s">
        <v>152</v>
      </c>
      <c r="Q33" s="222" t="s">
        <v>152</v>
      </c>
    </row>
    <row r="34" spans="1:20" ht="12" customHeight="1" thickTop="1">
      <c r="A34" s="228">
        <v>2001</v>
      </c>
      <c r="B34" s="236">
        <v>131999.54996385981</v>
      </c>
      <c r="C34" s="237">
        <v>59.973712052922934</v>
      </c>
      <c r="D34" s="236">
        <v>13299.874544948876</v>
      </c>
      <c r="E34" s="237">
        <v>6.0427694376014927</v>
      </c>
      <c r="F34" s="236">
        <v>1029.0462457213869</v>
      </c>
      <c r="G34" s="237">
        <v>0.46754495183455547</v>
      </c>
      <c r="H34" s="236">
        <v>146328.47999999992</v>
      </c>
      <c r="I34" s="237">
        <v>66.484030643018357</v>
      </c>
      <c r="K34" s="223">
        <v>2000</v>
      </c>
      <c r="L34" s="224">
        <v>108200.60057735501</v>
      </c>
      <c r="M34" s="239">
        <v>50.751674125138045</v>
      </c>
      <c r="N34" s="224">
        <v>103793.44465191998</v>
      </c>
      <c r="O34" s="239">
        <v>48.684490207924554</v>
      </c>
      <c r="P34" s="239">
        <v>42.64340341539328</v>
      </c>
      <c r="Q34" s="277">
        <v>43.905530252588406</v>
      </c>
    </row>
    <row r="35" spans="1:20" ht="12" customHeight="1">
      <c r="A35" s="223">
        <v>2002</v>
      </c>
      <c r="B35" s="234">
        <v>137711.76852028843</v>
      </c>
      <c r="C35" s="235">
        <v>60.852919635429281</v>
      </c>
      <c r="D35" s="234">
        <v>11478.121136000002</v>
      </c>
      <c r="E35" s="235">
        <v>5.0720224608242317</v>
      </c>
      <c r="F35" s="234">
        <v>1280.2369999999999</v>
      </c>
      <c r="G35" s="235">
        <v>0.56571896586910453</v>
      </c>
      <c r="H35" s="234">
        <v>150470.12999999995</v>
      </c>
      <c r="I35" s="235">
        <v>66.490662539662353</v>
      </c>
      <c r="K35" s="228">
        <v>2001</v>
      </c>
      <c r="L35" s="229">
        <v>113254.96216596744</v>
      </c>
      <c r="M35" s="242">
        <v>51.457148841538348</v>
      </c>
      <c r="N35" s="229">
        <v>111803.01657848</v>
      </c>
      <c r="O35" s="242">
        <v>50.797460481961934</v>
      </c>
      <c r="P35" s="242">
        <v>44.173711156558312</v>
      </c>
      <c r="Q35" s="249">
        <v>45.449679536873788</v>
      </c>
    </row>
    <row r="36" spans="1:20" ht="12" customHeight="1">
      <c r="A36" s="228">
        <v>2003</v>
      </c>
      <c r="B36" s="236">
        <v>139750.66</v>
      </c>
      <c r="C36" s="237">
        <v>60.498323135095831</v>
      </c>
      <c r="D36" s="236">
        <v>11002.648136</v>
      </c>
      <c r="E36" s="237">
        <v>4.7630670386350076</v>
      </c>
      <c r="F36" s="236">
        <v>1108.9939999999999</v>
      </c>
      <c r="G36" s="237">
        <v>0.48008558504755866</v>
      </c>
      <c r="H36" s="236">
        <v>151862.30999999994</v>
      </c>
      <c r="I36" s="237">
        <v>65.741479163118726</v>
      </c>
      <c r="K36" s="223">
        <v>2002</v>
      </c>
      <c r="L36" s="224">
        <v>115759.44599579371</v>
      </c>
      <c r="M36" s="239">
        <v>51.152492919920981</v>
      </c>
      <c r="N36" s="224">
        <v>112555.68840294999</v>
      </c>
      <c r="O36" s="239">
        <v>49.73679689463907</v>
      </c>
      <c r="P36" s="239">
        <v>42.971558137048405</v>
      </c>
      <c r="Q36" s="277">
        <v>44.22637595075777</v>
      </c>
    </row>
    <row r="37" spans="1:20" ht="12" customHeight="1">
      <c r="A37" s="223">
        <v>2004</v>
      </c>
      <c r="B37" s="234">
        <v>143697.15350005944</v>
      </c>
      <c r="C37" s="235">
        <v>59.500689350075945</v>
      </c>
      <c r="D37" s="234">
        <v>12060.678474</v>
      </c>
      <c r="E37" s="235">
        <v>4.9939658911359377</v>
      </c>
      <c r="F37" s="234">
        <v>1401.78</v>
      </c>
      <c r="G37" s="235">
        <v>0.58043513239888189</v>
      </c>
      <c r="H37" s="234">
        <v>157159.61999999994</v>
      </c>
      <c r="I37" s="235">
        <v>65.075093696912447</v>
      </c>
      <c r="K37" s="228">
        <v>2003</v>
      </c>
      <c r="L37" s="229">
        <v>118878.06385272225</v>
      </c>
      <c r="M37" s="242">
        <v>51.462537068780534</v>
      </c>
      <c r="N37" s="229">
        <v>114650.54346607999</v>
      </c>
      <c r="O37" s="242">
        <v>49.632435555046797</v>
      </c>
      <c r="P37" s="242">
        <v>42.760013819786387</v>
      </c>
      <c r="Q37" s="249">
        <v>43.991841438137435</v>
      </c>
      <c r="R37" s="248"/>
      <c r="S37" s="248"/>
    </row>
    <row r="38" spans="1:20" ht="12" customHeight="1">
      <c r="A38" s="228">
        <v>2005</v>
      </c>
      <c r="B38" s="236">
        <v>157080.568</v>
      </c>
      <c r="C38" s="237">
        <v>62.084911615562753</v>
      </c>
      <c r="D38" s="236">
        <v>14730.637767</v>
      </c>
      <c r="E38" s="237">
        <v>5.822173649162421</v>
      </c>
      <c r="F38" s="236">
        <v>1766.53</v>
      </c>
      <c r="G38" s="237">
        <v>0.69820767974457587</v>
      </c>
      <c r="H38" s="236">
        <v>173577.72999999995</v>
      </c>
      <c r="I38" s="237">
        <v>68.605290665106409</v>
      </c>
      <c r="K38" s="223">
        <v>2004</v>
      </c>
      <c r="L38" s="224">
        <v>130151.73044982074</v>
      </c>
      <c r="M38" s="239">
        <v>53.891935179261573</v>
      </c>
      <c r="N38" s="224">
        <v>118424.36043503002</v>
      </c>
      <c r="O38" s="239">
        <v>49.035982342706816</v>
      </c>
      <c r="P38" s="239">
        <v>42.306314174674533</v>
      </c>
      <c r="Q38" s="277">
        <v>43.494324568561872</v>
      </c>
      <c r="R38" s="248"/>
      <c r="S38" s="248"/>
    </row>
    <row r="39" spans="1:20" ht="12" customHeight="1">
      <c r="A39" s="223">
        <v>2006</v>
      </c>
      <c r="B39" s="234">
        <v>161165.36926819151</v>
      </c>
      <c r="C39" s="235">
        <v>60.479803163108983</v>
      </c>
      <c r="D39" s="234">
        <v>16417.749</v>
      </c>
      <c r="E39" s="235">
        <v>6.1610148160861868</v>
      </c>
      <c r="F39" s="234">
        <v>1861.1179999999999</v>
      </c>
      <c r="G39" s="235">
        <v>0.69841338008546061</v>
      </c>
      <c r="H39" s="234">
        <v>179444.23999999993</v>
      </c>
      <c r="I39" s="235">
        <v>67.339232759699584</v>
      </c>
      <c r="K39" s="228">
        <v>2005</v>
      </c>
      <c r="L39" s="229">
        <v>129970.07931262787</v>
      </c>
      <c r="M39" s="242">
        <v>51.369695115898637</v>
      </c>
      <c r="N39" s="229">
        <v>123514.62972742</v>
      </c>
      <c r="O39" s="242">
        <v>48.818227279747497</v>
      </c>
      <c r="P39" s="242">
        <v>41.387351574200167</v>
      </c>
      <c r="Q39" s="249">
        <v>42.37399608136063</v>
      </c>
      <c r="R39" s="248"/>
      <c r="S39" s="248"/>
    </row>
    <row r="40" spans="1:20" ht="12" customHeight="1">
      <c r="A40" s="228">
        <v>2007</v>
      </c>
      <c r="B40" s="236">
        <v>164108.3792678857</v>
      </c>
      <c r="C40" s="237">
        <v>58.122957952863096</v>
      </c>
      <c r="D40" s="236">
        <v>18388.603672999998</v>
      </c>
      <c r="E40" s="237">
        <v>6.5127694445934718</v>
      </c>
      <c r="F40" s="236">
        <v>1351.7772560000001</v>
      </c>
      <c r="G40" s="237">
        <v>0.47876466127223427</v>
      </c>
      <c r="H40" s="236">
        <v>183848.76999999996</v>
      </c>
      <c r="I40" s="237">
        <v>65.114495530739191</v>
      </c>
      <c r="K40" s="223">
        <v>2006</v>
      </c>
      <c r="L40" s="224">
        <v>134924.70802205932</v>
      </c>
      <c r="M40" s="239">
        <v>50.632588254334387</v>
      </c>
      <c r="N40" s="224">
        <v>128059.16535195999</v>
      </c>
      <c r="O40" s="239">
        <v>48.056186939455358</v>
      </c>
      <c r="P40" s="239">
        <v>40.793197086788396</v>
      </c>
      <c r="Q40" s="277">
        <v>41.717268704423141</v>
      </c>
      <c r="R40" s="248"/>
      <c r="S40" s="248"/>
    </row>
    <row r="41" spans="1:20" ht="12" customHeight="1">
      <c r="A41" s="223">
        <v>2008</v>
      </c>
      <c r="B41" s="234">
        <v>178724.11438116504</v>
      </c>
      <c r="C41" s="235">
        <v>61.221483101216364</v>
      </c>
      <c r="D41" s="234">
        <v>20544.379462000001</v>
      </c>
      <c r="E41" s="235">
        <v>7.0374240455061905</v>
      </c>
      <c r="F41" s="234">
        <v>1715.6410000000001</v>
      </c>
      <c r="G41" s="235">
        <v>0.58768838694731296</v>
      </c>
      <c r="H41" s="234">
        <v>200984.12999999998</v>
      </c>
      <c r="I41" s="235">
        <v>68.846593874656207</v>
      </c>
      <c r="K41" s="228">
        <v>2007</v>
      </c>
      <c r="L41" s="229">
        <v>139835.51551365343</v>
      </c>
      <c r="M41" s="242">
        <v>49.526135257540197</v>
      </c>
      <c r="N41" s="229">
        <v>135909.90223717</v>
      </c>
      <c r="O41" s="242">
        <v>48.135784219853136</v>
      </c>
      <c r="P41" s="242">
        <v>40.94124643458121</v>
      </c>
      <c r="Q41" s="249">
        <v>41.803251905538787</v>
      </c>
      <c r="R41" s="248"/>
      <c r="S41" s="248"/>
    </row>
    <row r="42" spans="1:20" ht="12" customHeight="1">
      <c r="A42" s="228">
        <v>2009</v>
      </c>
      <c r="B42" s="236">
        <v>201487.98025588566</v>
      </c>
      <c r="C42" s="237">
        <v>70.403975820709292</v>
      </c>
      <c r="D42" s="236">
        <v>25183.118936999999</v>
      </c>
      <c r="E42" s="237">
        <v>8.7994911382750018</v>
      </c>
      <c r="F42" s="236">
        <v>2553.730744</v>
      </c>
      <c r="G42" s="237">
        <v>0.89232517654325938</v>
      </c>
      <c r="H42" s="236">
        <v>229224.82999999996</v>
      </c>
      <c r="I42" s="237">
        <v>80.095792157580973</v>
      </c>
      <c r="K42" s="223">
        <v>2008</v>
      </c>
      <c r="L42" s="224">
        <v>146501.91242414434</v>
      </c>
      <c r="M42" s="239">
        <v>50.1838511653906</v>
      </c>
      <c r="N42" s="224">
        <v>142032.62424027998</v>
      </c>
      <c r="O42" s="239">
        <v>48.65290805807507</v>
      </c>
      <c r="P42" s="239">
        <v>41.801511932005432</v>
      </c>
      <c r="Q42" s="277">
        <v>42.63393698854032</v>
      </c>
      <c r="R42" s="248"/>
      <c r="S42" s="248"/>
    </row>
    <row r="43" spans="1:20" ht="12" customHeight="1">
      <c r="A43" s="223">
        <v>2010</v>
      </c>
      <c r="B43" s="234">
        <v>210909.20226920515</v>
      </c>
      <c r="C43" s="235">
        <v>71.585036354398525</v>
      </c>
      <c r="D43" s="234">
        <v>31010.637906</v>
      </c>
      <c r="E43" s="235">
        <v>10.525371192863432</v>
      </c>
      <c r="F43" s="234">
        <v>1951.2267440000001</v>
      </c>
      <c r="G43" s="235">
        <v>0.66226905181040141</v>
      </c>
      <c r="H43" s="234">
        <v>243871.07</v>
      </c>
      <c r="I43" s="235">
        <v>82.772677644729967</v>
      </c>
      <c r="K43" s="228">
        <v>2009</v>
      </c>
      <c r="L43" s="229">
        <v>155949.95128466128</v>
      </c>
      <c r="M43" s="242">
        <v>54.49206739549598</v>
      </c>
      <c r="N43" s="229">
        <v>140523.11346067002</v>
      </c>
      <c r="O43" s="242">
        <v>49.101618219465998</v>
      </c>
      <c r="P43" s="242">
        <v>41.402201474619751</v>
      </c>
      <c r="Q43" s="249">
        <v>42.250909764654821</v>
      </c>
      <c r="R43" s="248"/>
      <c r="S43" s="248"/>
    </row>
    <row r="44" spans="1:20" ht="12" customHeight="1">
      <c r="A44" s="228">
        <v>2011</v>
      </c>
      <c r="B44" s="236">
        <v>219155.13672322166</v>
      </c>
      <c r="C44" s="237">
        <v>71.00895364598847</v>
      </c>
      <c r="D44" s="236">
        <v>33912.193937999997</v>
      </c>
      <c r="E44" s="237">
        <v>10.98796698714137</v>
      </c>
      <c r="F44" s="236">
        <v>1790.962</v>
      </c>
      <c r="G44" s="237">
        <v>0.58029366567090557</v>
      </c>
      <c r="H44" s="236">
        <v>254858.02</v>
      </c>
      <c r="I44" s="237">
        <v>82.577125953218982</v>
      </c>
      <c r="K44" s="223">
        <v>2010</v>
      </c>
      <c r="L44" s="224">
        <v>156338.07453304212</v>
      </c>
      <c r="M44" s="239">
        <v>53.062960878964702</v>
      </c>
      <c r="N44" s="224">
        <v>143160.60514850001</v>
      </c>
      <c r="O44" s="239">
        <v>48.590374501498921</v>
      </c>
      <c r="P44" s="239">
        <v>41.277298551483817</v>
      </c>
      <c r="Q44" s="277">
        <v>42.107245741172314</v>
      </c>
      <c r="R44" s="250"/>
      <c r="S44" s="250"/>
    </row>
    <row r="45" spans="1:20" ht="12" customHeight="1">
      <c r="A45" s="223">
        <v>2012</v>
      </c>
      <c r="B45" s="234">
        <v>225124.9</v>
      </c>
      <c r="C45" s="235">
        <v>70.991124902419287</v>
      </c>
      <c r="D45" s="234">
        <v>33216.19</v>
      </c>
      <c r="E45" s="235">
        <v>10.474428608618997</v>
      </c>
      <c r="F45" s="234">
        <v>1750.01</v>
      </c>
      <c r="G45" s="235">
        <v>0.5518500107739428</v>
      </c>
      <c r="H45" s="234">
        <v>260091.10000000003</v>
      </c>
      <c r="I45" s="235">
        <v>82.017403521812241</v>
      </c>
      <c r="K45" s="228">
        <v>2011</v>
      </c>
      <c r="L45" s="229">
        <v>157830.54356860655</v>
      </c>
      <c r="M45" s="242">
        <v>51.139032923232477</v>
      </c>
      <c r="N45" s="229">
        <v>149838.10039661001</v>
      </c>
      <c r="O45" s="242">
        <v>48.549383256771499</v>
      </c>
      <c r="P45" s="242">
        <v>41.429743915994045</v>
      </c>
      <c r="Q45" s="249">
        <v>42.211853270939201</v>
      </c>
      <c r="R45" s="250"/>
      <c r="S45" s="250"/>
    </row>
    <row r="46" spans="1:20" ht="12" customHeight="1">
      <c r="A46" s="228">
        <v>2013</v>
      </c>
      <c r="B46" s="236">
        <v>227890.62</v>
      </c>
      <c r="C46" s="237">
        <v>70.65516274728661</v>
      </c>
      <c r="D46" s="236">
        <v>32719.129999999997</v>
      </c>
      <c r="E46" s="237">
        <v>10.144232593248585</v>
      </c>
      <c r="F46" s="236">
        <v>1690</v>
      </c>
      <c r="G46" s="237">
        <v>0.52396726571244745</v>
      </c>
      <c r="H46" s="236">
        <v>262299.75000000006</v>
      </c>
      <c r="I46" s="237">
        <v>81.32336260624767</v>
      </c>
      <c r="K46" s="223">
        <v>2012</v>
      </c>
      <c r="L46" s="224">
        <v>163174.07361926045</v>
      </c>
      <c r="M46" s="239">
        <v>51.455485559977944</v>
      </c>
      <c r="N46" s="224">
        <v>156127.88267813</v>
      </c>
      <c r="O46" s="239">
        <v>49.233532230123778</v>
      </c>
      <c r="P46" s="239">
        <v>42.073061368927583</v>
      </c>
      <c r="Q46" s="277">
        <v>42.809193672149313</v>
      </c>
      <c r="R46" s="250"/>
      <c r="S46" s="250"/>
      <c r="T46" s="233"/>
    </row>
    <row r="47" spans="1:20" ht="12" customHeight="1">
      <c r="A47" s="223">
        <v>2014</v>
      </c>
      <c r="B47" s="234">
        <v>244187.9</v>
      </c>
      <c r="C47" s="235">
        <v>73.902812459436745</v>
      </c>
      <c r="D47" s="234">
        <v>33406.160000000003</v>
      </c>
      <c r="E47" s="235">
        <v>10.110284651573391</v>
      </c>
      <c r="F47" s="234">
        <v>1324.72</v>
      </c>
      <c r="G47" s="235">
        <v>0.40092295204334477</v>
      </c>
      <c r="H47" s="234">
        <v>278918.80000000005</v>
      </c>
      <c r="I47" s="235">
        <v>84.414026115999818</v>
      </c>
      <c r="K47" s="228">
        <v>2013</v>
      </c>
      <c r="L47" s="229">
        <v>165256.88903026376</v>
      </c>
      <c r="M47" s="242">
        <v>51.236213186587364</v>
      </c>
      <c r="N47" s="229">
        <v>160847.57262309999</v>
      </c>
      <c r="O47" s="242">
        <v>49.869149599887585</v>
      </c>
      <c r="P47" s="242">
        <v>42.921884809591518</v>
      </c>
      <c r="Q47" s="249">
        <v>43.625936214091503</v>
      </c>
      <c r="R47" s="250"/>
      <c r="S47" s="250"/>
      <c r="T47" s="233"/>
    </row>
    <row r="48" spans="1:20" s="233" customFormat="1" ht="12" customHeight="1">
      <c r="A48" s="255">
        <v>2015</v>
      </c>
      <c r="B48" s="270">
        <v>254724.5</v>
      </c>
      <c r="C48" s="271">
        <v>74.941885833167291</v>
      </c>
      <c r="D48" s="270">
        <v>34363.339999999997</v>
      </c>
      <c r="E48" s="271">
        <v>10.109956062829884</v>
      </c>
      <c r="F48" s="270">
        <v>1673.87</v>
      </c>
      <c r="G48" s="271">
        <v>0.49246528873180134</v>
      </c>
      <c r="H48" s="270">
        <v>290761.71000000008</v>
      </c>
      <c r="I48" s="271">
        <v>85.544307184728993</v>
      </c>
      <c r="K48" s="223">
        <v>2014</v>
      </c>
      <c r="L48" s="224">
        <v>174313.22358482517</v>
      </c>
      <c r="M48" s="239">
        <v>52.755429207545511</v>
      </c>
      <c r="N48" s="224">
        <v>165258.58981369002</v>
      </c>
      <c r="O48" s="239">
        <v>50.015068602138435</v>
      </c>
      <c r="P48" s="239">
        <v>43.147407154923343</v>
      </c>
      <c r="Q48" s="277">
        <v>43.820163853498848</v>
      </c>
      <c r="R48" s="250"/>
      <c r="S48" s="250"/>
    </row>
    <row r="49" spans="1:20" s="233" customFormat="1" ht="12" customHeight="1">
      <c r="A49" s="223">
        <v>2016</v>
      </c>
      <c r="B49" s="280" t="s">
        <v>227</v>
      </c>
      <c r="C49" s="281" t="s">
        <v>226</v>
      </c>
      <c r="D49" s="280" t="s">
        <v>227</v>
      </c>
      <c r="E49" s="281" t="s">
        <v>218</v>
      </c>
      <c r="F49" s="280" t="s">
        <v>226</v>
      </c>
      <c r="G49" s="281" t="s">
        <v>218</v>
      </c>
      <c r="H49" s="234">
        <v>289839.22332430375</v>
      </c>
      <c r="I49" s="235">
        <v>82.303873828114021</v>
      </c>
      <c r="K49" s="343">
        <v>2015</v>
      </c>
      <c r="L49" s="344">
        <v>175411.73403749437</v>
      </c>
      <c r="M49" s="345">
        <v>51.607466678846393</v>
      </c>
      <c r="N49" s="344">
        <v>171869.15042346</v>
      </c>
      <c r="O49" s="345">
        <v>50.565211627771944</v>
      </c>
      <c r="P49" s="345">
        <v>43.785201766268322</v>
      </c>
      <c r="Q49" s="346">
        <v>44.441594284313474</v>
      </c>
      <c r="R49" s="250"/>
      <c r="S49" s="250"/>
    </row>
    <row r="50" spans="1:20" s="233" customFormat="1" ht="12" customHeight="1" thickBot="1">
      <c r="A50" s="260">
        <v>2017</v>
      </c>
      <c r="B50" s="282" t="s">
        <v>227</v>
      </c>
      <c r="C50" s="283" t="s">
        <v>226</v>
      </c>
      <c r="D50" s="282" t="s">
        <v>227</v>
      </c>
      <c r="E50" s="283" t="s">
        <v>218</v>
      </c>
      <c r="F50" s="282" t="s">
        <v>226</v>
      </c>
      <c r="G50" s="283" t="s">
        <v>218</v>
      </c>
      <c r="H50" s="273">
        <v>291360.19801642117</v>
      </c>
      <c r="I50" s="272">
        <v>80.254667923377781</v>
      </c>
      <c r="K50" s="223">
        <v>2016</v>
      </c>
      <c r="L50" s="224">
        <v>178474.99366558547</v>
      </c>
      <c r="M50" s="239">
        <v>50.680453775885034</v>
      </c>
      <c r="N50" s="224">
        <v>173230.9433492067</v>
      </c>
      <c r="O50" s="239">
        <v>49.191332839673471</v>
      </c>
      <c r="P50" s="239">
        <v>42.475462729591641</v>
      </c>
      <c r="Q50" s="277">
        <v>43.105242412722326</v>
      </c>
      <c r="R50" s="250"/>
      <c r="S50" s="250"/>
      <c r="T50" s="16"/>
    </row>
    <row r="51" spans="1:20" s="233" customFormat="1" ht="13.2" customHeight="1" thickTop="1" thickBot="1">
      <c r="A51" s="223" t="s">
        <v>198</v>
      </c>
      <c r="B51" s="234"/>
      <c r="C51" s="248"/>
      <c r="D51" s="226"/>
      <c r="E51" s="248"/>
      <c r="F51" s="265"/>
      <c r="G51" s="248"/>
      <c r="H51" s="234"/>
      <c r="I51" s="248"/>
      <c r="K51" s="260">
        <v>2017</v>
      </c>
      <c r="L51" s="261">
        <v>182714.48809649821</v>
      </c>
      <c r="M51" s="275">
        <v>50.32839305713258</v>
      </c>
      <c r="N51" s="261">
        <v>178149.83180463719</v>
      </c>
      <c r="O51" s="275">
        <v>49.071066293279209</v>
      </c>
      <c r="P51" s="275">
        <v>42.46949604552789</v>
      </c>
      <c r="Q51" s="279">
        <v>43.076745996858911</v>
      </c>
      <c r="R51" s="250"/>
      <c r="S51" s="250"/>
    </row>
    <row r="52" spans="1:20" ht="12" customHeight="1" thickTop="1">
      <c r="A52" s="16" t="s">
        <v>150</v>
      </c>
      <c r="B52" s="266"/>
      <c r="C52" s="267"/>
      <c r="D52" s="267"/>
      <c r="E52" s="267"/>
      <c r="F52" s="267"/>
      <c r="G52" s="267"/>
      <c r="H52" s="266"/>
      <c r="I52" s="267"/>
      <c r="K52" s="253" t="s">
        <v>202</v>
      </c>
      <c r="L52" s="274"/>
      <c r="P52" s="278"/>
      <c r="T52" s="216"/>
    </row>
    <row r="53" spans="1:20" s="233" customFormat="1" ht="12" customHeight="1" thickBot="1">
      <c r="A53" s="254" t="s">
        <v>196</v>
      </c>
      <c r="B53" s="268"/>
      <c r="C53" s="268"/>
      <c r="D53" s="268"/>
      <c r="E53" s="268"/>
      <c r="F53" s="268"/>
      <c r="G53" s="268"/>
      <c r="H53" s="268"/>
      <c r="I53" s="269"/>
      <c r="K53" s="253" t="s">
        <v>107</v>
      </c>
      <c r="L53" s="274"/>
      <c r="M53" s="16"/>
      <c r="N53" s="16"/>
      <c r="O53" s="16"/>
      <c r="P53" s="278"/>
      <c r="Q53" s="16"/>
      <c r="R53" s="16"/>
      <c r="S53" s="16"/>
      <c r="T53" s="216"/>
    </row>
    <row r="54" spans="1:20" s="216" customFormat="1" ht="11.4" customHeight="1" thickTop="1">
      <c r="K54" s="16" t="s">
        <v>310</v>
      </c>
      <c r="L54" s="16"/>
      <c r="M54" s="16"/>
      <c r="N54" s="16"/>
      <c r="O54" s="16"/>
      <c r="P54" s="16"/>
      <c r="Q54" s="16"/>
      <c r="R54" s="16"/>
      <c r="S54" s="16"/>
    </row>
    <row r="55" spans="1:20" s="216" customFormat="1" ht="11.4" customHeight="1">
      <c r="K55" s="16" t="s">
        <v>309</v>
      </c>
      <c r="L55" s="16"/>
      <c r="M55" s="16"/>
      <c r="N55" s="16"/>
      <c r="O55" s="16"/>
      <c r="P55" s="16"/>
      <c r="Q55" s="16"/>
      <c r="R55" s="16"/>
      <c r="S55" s="16"/>
      <c r="T55" s="16"/>
    </row>
    <row r="56" spans="1:20" s="216" customFormat="1" ht="11.4" customHeight="1">
      <c r="K56" s="16" t="s">
        <v>204</v>
      </c>
      <c r="L56" s="16"/>
      <c r="M56" s="16"/>
      <c r="N56" s="16"/>
      <c r="O56" s="16"/>
      <c r="P56" s="16"/>
      <c r="Q56" s="16"/>
      <c r="R56" s="16"/>
      <c r="S56" s="16"/>
      <c r="T56" s="16"/>
    </row>
    <row r="57" spans="1:20" ht="11.4" customHeight="1" thickBot="1">
      <c r="K57" s="254" t="s">
        <v>205</v>
      </c>
      <c r="L57" s="269"/>
      <c r="M57" s="269"/>
      <c r="N57" s="269"/>
      <c r="O57" s="269"/>
      <c r="P57" s="269"/>
      <c r="Q57" s="269"/>
      <c r="R57" s="233"/>
      <c r="S57" s="233"/>
    </row>
    <row r="58" spans="1:20" ht="11.4" customHeight="1" thickTop="1"/>
    <row r="59" spans="1:20" ht="11.4" customHeight="1"/>
    <row r="60" spans="1:20" ht="11.4" customHeight="1"/>
    <row r="61" spans="1:20" ht="13.2" customHeight="1">
      <c r="L61" s="233"/>
      <c r="M61" s="233"/>
    </row>
    <row r="62" spans="1:20" ht="12" customHeight="1">
      <c r="L62" s="233"/>
      <c r="M62" s="233"/>
    </row>
    <row r="63" spans="1:20" ht="12" customHeight="1"/>
    <row r="64" spans="1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3.95" customHeight="1"/>
    <row r="80" ht="12" customHeight="1"/>
    <row r="81" s="233" customFormat="1" ht="12" customHeight="1"/>
    <row r="83" s="216" customFormat="1" ht="26.4" customHeight="1"/>
    <row r="84" ht="12.6" customHeight="1"/>
    <row r="85" ht="14.4" customHeight="1"/>
    <row r="87" ht="15.6" customHeight="1"/>
    <row r="88" ht="13.95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s="233" customFormat="1" ht="12" customHeight="1"/>
    <row r="99" s="233" customFormat="1" ht="12" customHeight="1"/>
    <row r="100" s="233" customFormat="1" ht="12" customHeight="1"/>
    <row r="101" s="233" customFormat="1" ht="12" customHeight="1"/>
    <row r="102" s="233" customFormat="1" ht="12" customHeight="1"/>
    <row r="103" s="233" customFormat="1" ht="12" customHeight="1"/>
    <row r="104" s="233" customFormat="1" ht="12" customHeight="1"/>
    <row r="105" s="233" customFormat="1" ht="12" customHeight="1"/>
    <row r="106" ht="13.95" customHeight="1"/>
    <row r="107" ht="12" customHeight="1"/>
    <row r="108" ht="12" customHeight="1"/>
    <row r="109" ht="11.4" customHeight="1"/>
    <row r="110" ht="12" customHeight="1"/>
    <row r="111" s="233" customFormat="1" ht="12" customHeight="1"/>
  </sheetData>
  <customSheetViews>
    <customSheetView guid="{6A2866EB-7D49-11D3-A318-00A0C9C759EC}" showPageBreaks="1" printArea="1" showRuler="0">
      <pageMargins left="0.59055118110236227" right="0.59055118110236227" top="0.98425196850393704" bottom="0.98425196850393704" header="0.51181102362204722" footer="0.9055118110236221"/>
      <pageSetup paperSize="9" firstPageNumber="51" orientation="landscape" useFirstPageNumber="1" horizontalDpi="0" verticalDpi="300" r:id="rId1"/>
      <headerFooter alignWithMargins="0"/>
    </customSheetView>
  </customSheetViews>
  <mergeCells count="16">
    <mergeCell ref="B31:C31"/>
    <mergeCell ref="D31:E31"/>
    <mergeCell ref="F31:G31"/>
    <mergeCell ref="H31:I31"/>
    <mergeCell ref="B5:C5"/>
    <mergeCell ref="F5:G5"/>
    <mergeCell ref="D5:E5"/>
    <mergeCell ref="H5:I5"/>
    <mergeCell ref="K26:S26"/>
    <mergeCell ref="K25:S25"/>
    <mergeCell ref="K27:S27"/>
    <mergeCell ref="R5:S5"/>
    <mergeCell ref="L5:M5"/>
    <mergeCell ref="N5:O5"/>
    <mergeCell ref="P5:Q5"/>
    <mergeCell ref="R6:S6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firstPageNumber="111" fitToWidth="2" orientation="portrait" r:id="rId2"/>
  <headerFooter alignWithMargins="0">
    <oddFooter>&amp;C&amp;P</oddFooter>
  </headerFooter>
  <colBreaks count="1" manualBreakCount="1">
    <brk id="10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0"/>
  <sheetViews>
    <sheetView zoomScaleNormal="100" workbookViewId="0">
      <selection activeCell="F23" sqref="F23"/>
    </sheetView>
  </sheetViews>
  <sheetFormatPr baseColWidth="10" defaultColWidth="11.5546875" defaultRowHeight="11.4"/>
  <cols>
    <col min="1" max="1" width="4.88671875" style="286" customWidth="1"/>
    <col min="2" max="2" width="25.5546875" style="286" customWidth="1"/>
    <col min="3" max="3" width="7.33203125" style="286" customWidth="1"/>
    <col min="4" max="4" width="5.44140625" style="286" customWidth="1"/>
    <col min="5" max="5" width="7.109375" style="286" customWidth="1"/>
    <col min="6" max="6" width="5.5546875" style="286" customWidth="1"/>
    <col min="7" max="7" width="7.88671875" style="286" customWidth="1"/>
    <col min="8" max="8" width="5.33203125" style="286" customWidth="1"/>
    <col min="9" max="9" width="7.33203125" style="286" customWidth="1"/>
    <col min="10" max="10" width="5.88671875" style="286" customWidth="1"/>
    <col min="11" max="11" width="7.109375" style="286" customWidth="1"/>
    <col min="12" max="12" width="5.33203125" style="286" customWidth="1"/>
    <col min="13" max="13" width="11.5546875" style="286" customWidth="1"/>
    <col min="14" max="14" width="25.6640625" style="286" customWidth="1"/>
    <col min="15" max="15" width="7.44140625" style="286" customWidth="1"/>
    <col min="16" max="16" width="5.6640625" style="286" customWidth="1"/>
    <col min="17" max="17" width="7.33203125" style="286" customWidth="1"/>
    <col min="18" max="18" width="5.5546875" style="286" customWidth="1"/>
    <col min="19" max="19" width="7.44140625" style="286" customWidth="1"/>
    <col min="20" max="20" width="5.33203125" style="286" customWidth="1"/>
    <col min="21" max="21" width="7.33203125" style="286" customWidth="1"/>
    <col min="22" max="22" width="5.44140625" style="286" customWidth="1"/>
    <col min="23" max="23" width="7" style="286" customWidth="1"/>
    <col min="24" max="24" width="5.5546875" style="286" customWidth="1"/>
    <col min="25" max="16384" width="11.5546875" style="286"/>
  </cols>
  <sheetData>
    <row r="1" spans="2:25" ht="18.600000000000001">
      <c r="B1" s="211" t="s">
        <v>208</v>
      </c>
      <c r="N1" s="211" t="s">
        <v>208</v>
      </c>
    </row>
    <row r="2" spans="2:25">
      <c r="B2" s="287"/>
      <c r="N2" s="288"/>
      <c r="Y2" s="287"/>
    </row>
    <row r="3" spans="2:25" ht="23.4" customHeight="1">
      <c r="B3" s="210" t="s">
        <v>240</v>
      </c>
      <c r="N3" s="210" t="s">
        <v>241</v>
      </c>
      <c r="Y3" s="287"/>
    </row>
    <row r="4" spans="2:25" ht="20.399999999999999" customHeight="1" thickBot="1"/>
    <row r="5" spans="2:25" s="299" customFormat="1" ht="10.8" thickTop="1">
      <c r="B5" s="470">
        <v>2014</v>
      </c>
      <c r="C5" s="474" t="s">
        <v>193</v>
      </c>
      <c r="D5" s="473"/>
      <c r="E5" s="472" t="s">
        <v>192</v>
      </c>
      <c r="F5" s="473"/>
      <c r="G5" s="472" t="s">
        <v>191</v>
      </c>
      <c r="H5" s="473"/>
      <c r="I5" s="472" t="s">
        <v>190</v>
      </c>
      <c r="J5" s="473"/>
      <c r="K5" s="474" t="s">
        <v>189</v>
      </c>
      <c r="L5" s="474"/>
      <c r="N5" s="470">
        <v>2015</v>
      </c>
      <c r="O5" s="474" t="s">
        <v>193</v>
      </c>
      <c r="P5" s="473"/>
      <c r="Q5" s="472" t="s">
        <v>192</v>
      </c>
      <c r="R5" s="473"/>
      <c r="S5" s="472" t="s">
        <v>191</v>
      </c>
      <c r="T5" s="473"/>
      <c r="U5" s="472" t="s">
        <v>190</v>
      </c>
      <c r="V5" s="473"/>
      <c r="W5" s="474" t="s">
        <v>189</v>
      </c>
      <c r="X5" s="474"/>
    </row>
    <row r="6" spans="2:25" s="299" customFormat="1" ht="34.200000000000003" customHeight="1" thickBot="1">
      <c r="B6" s="471"/>
      <c r="C6" s="311" t="s">
        <v>151</v>
      </c>
      <c r="D6" s="312" t="s">
        <v>188</v>
      </c>
      <c r="E6" s="313" t="s">
        <v>151</v>
      </c>
      <c r="F6" s="312" t="s">
        <v>188</v>
      </c>
      <c r="G6" s="313" t="s">
        <v>151</v>
      </c>
      <c r="H6" s="312" t="s">
        <v>188</v>
      </c>
      <c r="I6" s="313" t="s">
        <v>151</v>
      </c>
      <c r="J6" s="312" t="s">
        <v>188</v>
      </c>
      <c r="K6" s="311" t="s">
        <v>151</v>
      </c>
      <c r="L6" s="314" t="s">
        <v>188</v>
      </c>
      <c r="N6" s="471"/>
      <c r="O6" s="311" t="s">
        <v>151</v>
      </c>
      <c r="P6" s="312" t="s">
        <v>188</v>
      </c>
      <c r="Q6" s="313" t="s">
        <v>151</v>
      </c>
      <c r="R6" s="312" t="s">
        <v>188</v>
      </c>
      <c r="S6" s="313" t="s">
        <v>151</v>
      </c>
      <c r="T6" s="312" t="s">
        <v>188</v>
      </c>
      <c r="U6" s="313" t="s">
        <v>151</v>
      </c>
      <c r="V6" s="312" t="s">
        <v>188</v>
      </c>
      <c r="W6" s="311" t="s">
        <v>151</v>
      </c>
      <c r="X6" s="314" t="s">
        <v>188</v>
      </c>
    </row>
    <row r="7" spans="2:25" s="299" customFormat="1" ht="15" customHeight="1" thickTop="1">
      <c r="B7" s="406" t="s">
        <v>187</v>
      </c>
      <c r="C7" s="413"/>
      <c r="D7" s="413"/>
      <c r="E7" s="413"/>
      <c r="F7" s="413"/>
      <c r="G7" s="413"/>
      <c r="H7" s="413"/>
      <c r="I7" s="413"/>
      <c r="J7" s="413"/>
      <c r="K7" s="413"/>
      <c r="L7" s="413"/>
      <c r="N7" s="406" t="s">
        <v>187</v>
      </c>
      <c r="O7" s="413"/>
      <c r="P7" s="413"/>
      <c r="Q7" s="413"/>
      <c r="R7" s="413"/>
      <c r="S7" s="413"/>
      <c r="T7" s="413"/>
      <c r="U7" s="413"/>
      <c r="V7" s="413"/>
      <c r="W7" s="413"/>
      <c r="X7" s="413"/>
    </row>
    <row r="8" spans="2:25" s="299" customFormat="1" ht="15" customHeight="1">
      <c r="B8" s="400" t="s">
        <v>186</v>
      </c>
      <c r="C8" s="401">
        <v>8970.479298510003</v>
      </c>
      <c r="D8" s="402">
        <f t="shared" ref="D8:D24" si="0">C8/K8*100</f>
        <v>42.088497950260859</v>
      </c>
      <c r="E8" s="401">
        <v>4845.2894630100018</v>
      </c>
      <c r="F8" s="402">
        <f t="shared" ref="F8:F24" si="1">E8/K8*100</f>
        <v>22.733562928592896</v>
      </c>
      <c r="G8" s="401">
        <v>6575.8512258200053</v>
      </c>
      <c r="H8" s="402">
        <f t="shared" ref="H8:H24" si="2">G8/K8*100</f>
        <v>30.853167554281828</v>
      </c>
      <c r="I8" s="401">
        <v>921.75477151000018</v>
      </c>
      <c r="J8" s="402">
        <f t="shared" ref="J8:J24" si="3">I8/K8*100</f>
        <v>4.3247715668644044</v>
      </c>
      <c r="K8" s="401">
        <f t="shared" ref="K8:K22" si="4">C8+E8+G8+I8</f>
        <v>21313.374758850012</v>
      </c>
      <c r="L8" s="403">
        <f t="shared" ref="L8:L22" si="5">D8+F8+H8+J8</f>
        <v>99.999999999999986</v>
      </c>
      <c r="N8" s="400" t="s">
        <v>186</v>
      </c>
      <c r="O8" s="401">
        <v>9142.7787333600027</v>
      </c>
      <c r="P8" s="402">
        <f t="shared" ref="P8:P24" si="6">O8/W8*100</f>
        <v>41.890431500504789</v>
      </c>
      <c r="Q8" s="401">
        <v>4923.0915216699987</v>
      </c>
      <c r="R8" s="402">
        <f t="shared" ref="R8:R24" si="7">Q8/W8*100</f>
        <v>22.556646526590782</v>
      </c>
      <c r="S8" s="401">
        <v>6801.2062744699988</v>
      </c>
      <c r="T8" s="402">
        <f t="shared" ref="T8:T24" si="8">S8/W8*100</f>
        <v>31.161802540613941</v>
      </c>
      <c r="U8" s="401">
        <v>958.38194840999995</v>
      </c>
      <c r="V8" s="402">
        <f t="shared" ref="V8:V24" si="9">U8/W8*100</f>
        <v>4.3911194322904992</v>
      </c>
      <c r="W8" s="401">
        <f t="shared" ref="W8:W22" si="10">O8+Q8+S8+U8</f>
        <v>21825.458477909997</v>
      </c>
      <c r="X8" s="403">
        <f t="shared" ref="X8:X22" si="11">P8+R8+T8+V8</f>
        <v>100.00000000000001</v>
      </c>
    </row>
    <row r="9" spans="2:25" s="299" customFormat="1" ht="15" customHeight="1">
      <c r="B9" s="399" t="s">
        <v>185</v>
      </c>
      <c r="C9" s="302">
        <v>14272.932993650002</v>
      </c>
      <c r="D9" s="411">
        <f t="shared" si="0"/>
        <v>40.385355577464921</v>
      </c>
      <c r="E9" s="302">
        <v>10544.320889570003</v>
      </c>
      <c r="F9" s="411">
        <f t="shared" si="1"/>
        <v>29.835223680909127</v>
      </c>
      <c r="G9" s="302">
        <v>8673.3556283300059</v>
      </c>
      <c r="H9" s="411">
        <f t="shared" si="2"/>
        <v>24.541315457429196</v>
      </c>
      <c r="I9" s="302">
        <v>1851.24346848</v>
      </c>
      <c r="J9" s="411">
        <f t="shared" si="3"/>
        <v>5.2381052841967541</v>
      </c>
      <c r="K9" s="302">
        <f t="shared" si="4"/>
        <v>35341.852980030009</v>
      </c>
      <c r="L9" s="412">
        <f t="shared" si="5"/>
        <v>99.999999999999986</v>
      </c>
      <c r="N9" s="399" t="s">
        <v>185</v>
      </c>
      <c r="O9" s="302">
        <v>14802.339343300004</v>
      </c>
      <c r="P9" s="411">
        <f t="shared" si="6"/>
        <v>40.39945079944026</v>
      </c>
      <c r="Q9" s="302">
        <v>10991.156749770002</v>
      </c>
      <c r="R9" s="411">
        <f t="shared" si="7"/>
        <v>29.997737927975127</v>
      </c>
      <c r="S9" s="302">
        <v>8971.6817044199925</v>
      </c>
      <c r="T9" s="411">
        <f t="shared" si="8"/>
        <v>24.48606299314509</v>
      </c>
      <c r="U9" s="302">
        <v>1874.7741087500001</v>
      </c>
      <c r="V9" s="411">
        <f t="shared" si="9"/>
        <v>5.1167482794395127</v>
      </c>
      <c r="W9" s="302">
        <f t="shared" si="10"/>
        <v>36639.95190624</v>
      </c>
      <c r="X9" s="412">
        <f t="shared" si="11"/>
        <v>100</v>
      </c>
    </row>
    <row r="10" spans="2:25" s="299" customFormat="1" ht="15" customHeight="1">
      <c r="B10" s="400" t="s">
        <v>234</v>
      </c>
      <c r="C10" s="401">
        <v>667.66789818999996</v>
      </c>
      <c r="D10" s="402">
        <f t="shared" si="0"/>
        <v>40.513892925742809</v>
      </c>
      <c r="E10" s="401">
        <v>509.48772394000002</v>
      </c>
      <c r="F10" s="402">
        <f t="shared" si="1"/>
        <v>30.915566182892345</v>
      </c>
      <c r="G10" s="401">
        <v>407.73949712999996</v>
      </c>
      <c r="H10" s="402">
        <f t="shared" si="2"/>
        <v>24.741513517578387</v>
      </c>
      <c r="I10" s="401">
        <v>63.102271200000004</v>
      </c>
      <c r="J10" s="402">
        <f t="shared" si="3"/>
        <v>3.8290273737864644</v>
      </c>
      <c r="K10" s="401">
        <f t="shared" si="4"/>
        <v>1647.9973904599999</v>
      </c>
      <c r="L10" s="403">
        <f t="shared" si="5"/>
        <v>100</v>
      </c>
      <c r="N10" s="400" t="s">
        <v>234</v>
      </c>
      <c r="O10" s="401">
        <v>694.60846260999995</v>
      </c>
      <c r="P10" s="402">
        <f t="shared" si="6"/>
        <v>40.195083668659514</v>
      </c>
      <c r="Q10" s="401">
        <v>547.60535332000006</v>
      </c>
      <c r="R10" s="402">
        <f t="shared" si="7"/>
        <v>31.688417545902752</v>
      </c>
      <c r="S10" s="401">
        <v>421.96009995999992</v>
      </c>
      <c r="T10" s="402">
        <f t="shared" si="8"/>
        <v>24.4176718766109</v>
      </c>
      <c r="U10" s="401">
        <v>63.919172150000009</v>
      </c>
      <c r="V10" s="402">
        <f t="shared" si="9"/>
        <v>3.698826908826828</v>
      </c>
      <c r="W10" s="401">
        <f t="shared" si="10"/>
        <v>1728.0930880400001</v>
      </c>
      <c r="X10" s="403">
        <f t="shared" si="11"/>
        <v>100</v>
      </c>
    </row>
    <row r="11" spans="2:25" s="300" customFormat="1" ht="15" customHeight="1">
      <c r="B11" s="406" t="s">
        <v>184</v>
      </c>
      <c r="C11" s="407">
        <f>SUM(C8:C10)</f>
        <v>23911.080190350007</v>
      </c>
      <c r="D11" s="409">
        <f t="shared" si="0"/>
        <v>41.011590932243635</v>
      </c>
      <c r="E11" s="407">
        <f>SUM(E8:E10)</f>
        <v>15899.098076520004</v>
      </c>
      <c r="F11" s="409">
        <f t="shared" si="1"/>
        <v>27.269671688400432</v>
      </c>
      <c r="G11" s="407">
        <f>SUM(G8:G10)</f>
        <v>15656.946351280012</v>
      </c>
      <c r="H11" s="409">
        <f t="shared" si="2"/>
        <v>26.854340075607485</v>
      </c>
      <c r="I11" s="407">
        <f>SUM(I8:I10)</f>
        <v>2836.1005111899999</v>
      </c>
      <c r="J11" s="409">
        <f t="shared" si="3"/>
        <v>4.8643973037484409</v>
      </c>
      <c r="K11" s="407">
        <f t="shared" si="4"/>
        <v>58303.225129340026</v>
      </c>
      <c r="L11" s="410">
        <f t="shared" si="5"/>
        <v>100</v>
      </c>
      <c r="N11" s="406" t="s">
        <v>184</v>
      </c>
      <c r="O11" s="407">
        <f>SUM(O8:O10)</f>
        <v>24639.726539270006</v>
      </c>
      <c r="P11" s="409">
        <f t="shared" si="6"/>
        <v>40.934195748638899</v>
      </c>
      <c r="Q11" s="407">
        <f>SUM(Q8:Q10)</f>
        <v>16461.853624759999</v>
      </c>
      <c r="R11" s="409">
        <f t="shared" si="7"/>
        <v>27.348223105780079</v>
      </c>
      <c r="S11" s="407">
        <f>SUM(S8:S10)</f>
        <v>16194.848078849991</v>
      </c>
      <c r="T11" s="409">
        <f t="shared" si="8"/>
        <v>26.904644429497569</v>
      </c>
      <c r="U11" s="407">
        <f>SUM(U8:U10)</f>
        <v>2897.0752293100004</v>
      </c>
      <c r="V11" s="409">
        <f t="shared" si="9"/>
        <v>4.8129367160834535</v>
      </c>
      <c r="W11" s="407">
        <f t="shared" si="10"/>
        <v>60193.503472189994</v>
      </c>
      <c r="X11" s="410">
        <f t="shared" si="11"/>
        <v>100</v>
      </c>
      <c r="Y11" s="301"/>
    </row>
    <row r="12" spans="2:25" s="299" customFormat="1" ht="15" customHeight="1">
      <c r="B12" s="400" t="s">
        <v>183</v>
      </c>
      <c r="C12" s="401">
        <v>18053.490861269998</v>
      </c>
      <c r="D12" s="402">
        <f t="shared" si="0"/>
        <v>28.366072323838932</v>
      </c>
      <c r="E12" s="401">
        <v>3325.1987089399991</v>
      </c>
      <c r="F12" s="402">
        <f t="shared" si="1"/>
        <v>5.2246309477618986</v>
      </c>
      <c r="G12" s="401">
        <v>2349.7748483300002</v>
      </c>
      <c r="H12" s="402">
        <f t="shared" si="2"/>
        <v>3.6920218812339756</v>
      </c>
      <c r="I12" s="401">
        <v>39916.197609969997</v>
      </c>
      <c r="J12" s="402">
        <f t="shared" si="3"/>
        <v>62.717274847165193</v>
      </c>
      <c r="K12" s="401">
        <f t="shared" si="4"/>
        <v>63644.662028509993</v>
      </c>
      <c r="L12" s="403">
        <f t="shared" si="5"/>
        <v>100</v>
      </c>
      <c r="N12" s="400" t="s">
        <v>183</v>
      </c>
      <c r="O12" s="401">
        <v>18690.529502520003</v>
      </c>
      <c r="P12" s="402">
        <f t="shared" si="6"/>
        <v>28.610127629811032</v>
      </c>
      <c r="Q12" s="401">
        <v>3373.8409913399996</v>
      </c>
      <c r="R12" s="402">
        <f t="shared" si="7"/>
        <v>5.1644348198862522</v>
      </c>
      <c r="S12" s="401">
        <v>2459.9876808099993</v>
      </c>
      <c r="T12" s="402">
        <f t="shared" si="8"/>
        <v>3.7655734422209748</v>
      </c>
      <c r="U12" s="401">
        <v>40804.009962509997</v>
      </c>
      <c r="V12" s="402">
        <f t="shared" si="9"/>
        <v>62.459864108081739</v>
      </c>
      <c r="W12" s="401">
        <f t="shared" si="10"/>
        <v>65328.368137179998</v>
      </c>
      <c r="X12" s="403">
        <f t="shared" si="11"/>
        <v>100</v>
      </c>
    </row>
    <row r="13" spans="2:25" s="299" customFormat="1" ht="15" customHeight="1">
      <c r="B13" s="399" t="s">
        <v>235</v>
      </c>
      <c r="C13" s="302">
        <v>508.14618537000001</v>
      </c>
      <c r="D13" s="411">
        <f t="shared" si="0"/>
        <v>3.9240452799805343</v>
      </c>
      <c r="E13" s="302">
        <v>1880.2259827799999</v>
      </c>
      <c r="F13" s="411">
        <f t="shared" si="1"/>
        <v>14.519624677792983</v>
      </c>
      <c r="G13" s="302">
        <v>1579.6147426700002</v>
      </c>
      <c r="H13" s="411">
        <f t="shared" si="2"/>
        <v>12.198221601621468</v>
      </c>
      <c r="I13" s="302">
        <v>8981.56257482</v>
      </c>
      <c r="J13" s="411">
        <f t="shared" si="3"/>
        <v>69.358108440605008</v>
      </c>
      <c r="K13" s="302">
        <f t="shared" si="4"/>
        <v>12949.54948564</v>
      </c>
      <c r="L13" s="412">
        <f t="shared" si="5"/>
        <v>100</v>
      </c>
      <c r="N13" s="399" t="s">
        <v>235</v>
      </c>
      <c r="O13" s="302">
        <v>603.51052813999991</v>
      </c>
      <c r="P13" s="411">
        <f t="shared" si="6"/>
        <v>4.3984463168183954</v>
      </c>
      <c r="Q13" s="302">
        <v>2026.1831584299998</v>
      </c>
      <c r="R13" s="411">
        <f t="shared" si="7"/>
        <v>14.767029628899056</v>
      </c>
      <c r="S13" s="302">
        <v>1667.1469442699997</v>
      </c>
      <c r="T13" s="411">
        <f t="shared" si="8"/>
        <v>12.150337060761892</v>
      </c>
      <c r="U13" s="302">
        <v>9424.1527533999979</v>
      </c>
      <c r="V13" s="411">
        <f t="shared" si="9"/>
        <v>68.68418699352064</v>
      </c>
      <c r="W13" s="302">
        <f t="shared" si="10"/>
        <v>13720.993384239999</v>
      </c>
      <c r="X13" s="412">
        <f t="shared" si="11"/>
        <v>99.999999999999986</v>
      </c>
      <c r="Y13" s="301"/>
    </row>
    <row r="14" spans="2:25" s="299" customFormat="1" ht="15" customHeight="1">
      <c r="B14" s="400" t="s">
        <v>236</v>
      </c>
      <c r="C14" s="401">
        <v>4587.0902626400002</v>
      </c>
      <c r="D14" s="402">
        <f t="shared" si="0"/>
        <v>52.92950364242374</v>
      </c>
      <c r="E14" s="401">
        <v>2345.8271701399995</v>
      </c>
      <c r="F14" s="402">
        <f t="shared" si="1"/>
        <v>27.068023657106338</v>
      </c>
      <c r="G14" s="401">
        <v>1680.6480692100004</v>
      </c>
      <c r="H14" s="402">
        <f t="shared" si="2"/>
        <v>19.392657002063551</v>
      </c>
      <c r="I14" s="401">
        <v>52.849157080000005</v>
      </c>
      <c r="J14" s="402">
        <f t="shared" si="3"/>
        <v>0.60981569840637295</v>
      </c>
      <c r="K14" s="401">
        <f t="shared" si="4"/>
        <v>8666.4146590700002</v>
      </c>
      <c r="L14" s="403">
        <f t="shared" si="5"/>
        <v>100</v>
      </c>
      <c r="N14" s="400" t="s">
        <v>236</v>
      </c>
      <c r="O14" s="401">
        <v>4854.5919982399982</v>
      </c>
      <c r="P14" s="402">
        <f t="shared" si="6"/>
        <v>52.900365780423677</v>
      </c>
      <c r="Q14" s="401">
        <v>2512.8628023600004</v>
      </c>
      <c r="R14" s="402">
        <f t="shared" si="7"/>
        <v>27.382602173170874</v>
      </c>
      <c r="S14" s="401">
        <v>1755.68986337</v>
      </c>
      <c r="T14" s="402">
        <f t="shared" si="8"/>
        <v>19.131707876362608</v>
      </c>
      <c r="U14" s="401">
        <v>53.714373999999999</v>
      </c>
      <c r="V14" s="402">
        <f t="shared" si="9"/>
        <v>0.5853241700428482</v>
      </c>
      <c r="W14" s="401">
        <f t="shared" si="10"/>
        <v>9176.8590379699981</v>
      </c>
      <c r="X14" s="403">
        <f t="shared" si="11"/>
        <v>100.00000000000001</v>
      </c>
      <c r="Y14" s="300"/>
    </row>
    <row r="15" spans="2:25" s="300" customFormat="1" ht="15" customHeight="1">
      <c r="B15" s="406" t="s">
        <v>182</v>
      </c>
      <c r="C15" s="407">
        <f>SUM(C12:C14)</f>
        <v>23148.727309279995</v>
      </c>
      <c r="D15" s="409">
        <f t="shared" si="0"/>
        <v>27.150548087988259</v>
      </c>
      <c r="E15" s="407">
        <f>SUM(E12:E14)</f>
        <v>7551.2518618599988</v>
      </c>
      <c r="F15" s="409">
        <f t="shared" si="1"/>
        <v>8.8566694860045683</v>
      </c>
      <c r="G15" s="407">
        <f>SUM(G12:G14)</f>
        <v>5610.0376602100005</v>
      </c>
      <c r="H15" s="409">
        <f t="shared" si="2"/>
        <v>6.5798691752654399</v>
      </c>
      <c r="I15" s="407">
        <f>SUM(I12:I14)</f>
        <v>48950.609341869997</v>
      </c>
      <c r="J15" s="409">
        <f t="shared" si="3"/>
        <v>57.412913250741738</v>
      </c>
      <c r="K15" s="407">
        <f t="shared" si="4"/>
        <v>85260.626173219993</v>
      </c>
      <c r="L15" s="410">
        <f t="shared" si="5"/>
        <v>100</v>
      </c>
      <c r="N15" s="406" t="s">
        <v>182</v>
      </c>
      <c r="O15" s="407">
        <f>SUM(O12:O14)</f>
        <v>24148.6320289</v>
      </c>
      <c r="P15" s="409">
        <f t="shared" si="6"/>
        <v>27.371264320048944</v>
      </c>
      <c r="Q15" s="407">
        <f>SUM(Q12:Q14)</f>
        <v>7912.8869521299994</v>
      </c>
      <c r="R15" s="409">
        <f t="shared" si="7"/>
        <v>8.9688608465364243</v>
      </c>
      <c r="S15" s="407">
        <f>SUM(S12:S14)</f>
        <v>5882.8244884499991</v>
      </c>
      <c r="T15" s="409">
        <f t="shared" si="8"/>
        <v>6.6678867701126796</v>
      </c>
      <c r="U15" s="407">
        <f>SUM(U12:U14)</f>
        <v>50281.877089909998</v>
      </c>
      <c r="V15" s="409">
        <f t="shared" si="9"/>
        <v>56.991988063301946</v>
      </c>
      <c r="W15" s="407">
        <f t="shared" si="10"/>
        <v>88226.22055939</v>
      </c>
      <c r="X15" s="410">
        <f t="shared" si="11"/>
        <v>100</v>
      </c>
    </row>
    <row r="16" spans="2:25" s="299" customFormat="1" ht="15" customHeight="1">
      <c r="B16" s="400" t="s">
        <v>181</v>
      </c>
      <c r="C16" s="401">
        <v>3100.7983398499996</v>
      </c>
      <c r="D16" s="402">
        <f t="shared" si="0"/>
        <v>66.623420755646549</v>
      </c>
      <c r="E16" s="401">
        <v>913.3047692600004</v>
      </c>
      <c r="F16" s="402">
        <f t="shared" si="1"/>
        <v>19.623168375242095</v>
      </c>
      <c r="G16" s="401">
        <v>516.10738025000012</v>
      </c>
      <c r="H16" s="402">
        <f t="shared" si="2"/>
        <v>11.089027850535286</v>
      </c>
      <c r="I16" s="401">
        <v>124.006158</v>
      </c>
      <c r="J16" s="402">
        <f t="shared" si="3"/>
        <v>2.6643830185760629</v>
      </c>
      <c r="K16" s="401">
        <f t="shared" si="4"/>
        <v>4654.21664736</v>
      </c>
      <c r="L16" s="403">
        <f t="shared" si="5"/>
        <v>100</v>
      </c>
      <c r="N16" s="400" t="s">
        <v>181</v>
      </c>
      <c r="O16" s="401">
        <v>3178.9909345199999</v>
      </c>
      <c r="P16" s="402">
        <f t="shared" si="6"/>
        <v>67.922189728247162</v>
      </c>
      <c r="Q16" s="401">
        <v>889.14323086000013</v>
      </c>
      <c r="R16" s="402">
        <f t="shared" si="7"/>
        <v>18.9973977485338</v>
      </c>
      <c r="S16" s="401">
        <v>485.5900721700001</v>
      </c>
      <c r="T16" s="402">
        <f t="shared" si="8"/>
        <v>10.375097536119281</v>
      </c>
      <c r="U16" s="401">
        <v>126.61799999999999</v>
      </c>
      <c r="V16" s="402">
        <f t="shared" si="9"/>
        <v>2.7053149870997513</v>
      </c>
      <c r="W16" s="401">
        <f t="shared" si="10"/>
        <v>4680.3422375500004</v>
      </c>
      <c r="X16" s="403">
        <f t="shared" si="11"/>
        <v>100</v>
      </c>
      <c r="Y16" s="301"/>
    </row>
    <row r="17" spans="2:25" s="299" customFormat="1" ht="15" customHeight="1">
      <c r="B17" s="399" t="s">
        <v>237</v>
      </c>
      <c r="C17" s="302">
        <v>6410.0815747400002</v>
      </c>
      <c r="D17" s="411">
        <f t="shared" si="0"/>
        <v>77.996041254968318</v>
      </c>
      <c r="E17" s="302">
        <v>965.35577035999972</v>
      </c>
      <c r="F17" s="411">
        <f t="shared" si="1"/>
        <v>11.746173213680867</v>
      </c>
      <c r="G17" s="302">
        <v>836.1734430399996</v>
      </c>
      <c r="H17" s="411">
        <f t="shared" si="2"/>
        <v>10.174319561963147</v>
      </c>
      <c r="I17" s="302">
        <v>6.8596259999999996</v>
      </c>
      <c r="J17" s="411">
        <f t="shared" si="3"/>
        <v>8.3465969387660169E-2</v>
      </c>
      <c r="K17" s="302">
        <f t="shared" si="4"/>
        <v>8218.4704141399998</v>
      </c>
      <c r="L17" s="412">
        <f t="shared" si="5"/>
        <v>99.999999999999986</v>
      </c>
      <c r="N17" s="399" t="s">
        <v>237</v>
      </c>
      <c r="O17" s="302">
        <v>2591.1318886999993</v>
      </c>
      <c r="P17" s="411">
        <f t="shared" si="6"/>
        <v>59.439662618684409</v>
      </c>
      <c r="Q17" s="302">
        <v>880.68371832000003</v>
      </c>
      <c r="R17" s="411">
        <f t="shared" si="7"/>
        <v>20.202577614438859</v>
      </c>
      <c r="S17" s="302">
        <v>880.44851821999953</v>
      </c>
      <c r="T17" s="411">
        <f t="shared" si="8"/>
        <v>20.19718220610288</v>
      </c>
      <c r="U17" s="302">
        <v>7</v>
      </c>
      <c r="V17" s="411">
        <f t="shared" si="9"/>
        <v>0.1605775607738523</v>
      </c>
      <c r="W17" s="302">
        <f t="shared" si="10"/>
        <v>4359.264125239999</v>
      </c>
      <c r="X17" s="412">
        <f t="shared" si="11"/>
        <v>100</v>
      </c>
      <c r="Y17" s="301"/>
    </row>
    <row r="18" spans="2:25" s="300" customFormat="1" ht="15" customHeight="1">
      <c r="B18" s="306" t="s">
        <v>180</v>
      </c>
      <c r="C18" s="303">
        <f>SUM(C16:C17)</f>
        <v>9510.8799145899993</v>
      </c>
      <c r="D18" s="307">
        <f t="shared" si="0"/>
        <v>73.884184934747708</v>
      </c>
      <c r="E18" s="303">
        <f>SUM(E16:E17)</f>
        <v>1878.6605396200002</v>
      </c>
      <c r="F18" s="307">
        <f t="shared" si="1"/>
        <v>14.594159950013482</v>
      </c>
      <c r="G18" s="303">
        <f>SUM(G16:G17)</f>
        <v>1352.2808232899997</v>
      </c>
      <c r="H18" s="307">
        <f t="shared" si="2"/>
        <v>10.505039210767734</v>
      </c>
      <c r="I18" s="303">
        <f>SUM(I16:I17)</f>
        <v>130.86578399999999</v>
      </c>
      <c r="J18" s="307">
        <f t="shared" si="3"/>
        <v>1.0166159044710807</v>
      </c>
      <c r="K18" s="303">
        <f t="shared" si="4"/>
        <v>12872.687061499999</v>
      </c>
      <c r="L18" s="308">
        <f t="shared" si="5"/>
        <v>100</v>
      </c>
      <c r="N18" s="306" t="s">
        <v>180</v>
      </c>
      <c r="O18" s="303">
        <f>SUM(O16:O17)</f>
        <v>5770.1228232199992</v>
      </c>
      <c r="P18" s="307">
        <f t="shared" si="6"/>
        <v>63.83157177033425</v>
      </c>
      <c r="Q18" s="303">
        <f>SUM(Q16:Q17)</f>
        <v>1769.8269491800002</v>
      </c>
      <c r="R18" s="307">
        <f t="shared" si="7"/>
        <v>19.578584267398984</v>
      </c>
      <c r="S18" s="303">
        <f>SUM(S16:S17)</f>
        <v>1366.0385903899996</v>
      </c>
      <c r="T18" s="307">
        <f t="shared" si="8"/>
        <v>15.111704377007666</v>
      </c>
      <c r="U18" s="303">
        <f>SUM(U16:U17)</f>
        <v>133.61799999999999</v>
      </c>
      <c r="V18" s="307">
        <f t="shared" si="9"/>
        <v>1.4781395852591077</v>
      </c>
      <c r="W18" s="303">
        <f t="shared" si="10"/>
        <v>9039.6063627899985</v>
      </c>
      <c r="X18" s="308">
        <f t="shared" si="11"/>
        <v>100.00000000000001</v>
      </c>
      <c r="Y18" s="301"/>
    </row>
    <row r="19" spans="2:25" s="304" customFormat="1" ht="15" customHeight="1">
      <c r="B19" s="406" t="s">
        <v>170</v>
      </c>
      <c r="C19" s="407">
        <v>48668.672783719987</v>
      </c>
      <c r="D19" s="409">
        <f t="shared" si="0"/>
        <v>80.794701954790739</v>
      </c>
      <c r="E19" s="407">
        <v>3483.0556789499992</v>
      </c>
      <c r="F19" s="409">
        <f t="shared" si="1"/>
        <v>5.7822091578967587</v>
      </c>
      <c r="G19" s="407">
        <v>2803.2530876999995</v>
      </c>
      <c r="H19" s="409">
        <f t="shared" si="2"/>
        <v>4.6536711352508906</v>
      </c>
      <c r="I19" s="407">
        <v>5282.4741320000003</v>
      </c>
      <c r="J19" s="409">
        <f t="shared" si="3"/>
        <v>8.7694177520616119</v>
      </c>
      <c r="K19" s="407">
        <f t="shared" si="4"/>
        <v>60237.45568236999</v>
      </c>
      <c r="L19" s="410">
        <f t="shared" si="5"/>
        <v>100</v>
      </c>
      <c r="N19" s="406" t="s">
        <v>170</v>
      </c>
      <c r="O19" s="407">
        <v>49972.794653669989</v>
      </c>
      <c r="P19" s="409">
        <f t="shared" si="6"/>
        <v>80.615275937090601</v>
      </c>
      <c r="Q19" s="407">
        <v>3575.4166948799993</v>
      </c>
      <c r="R19" s="409">
        <f t="shared" si="7"/>
        <v>5.767802370177507</v>
      </c>
      <c r="S19" s="407">
        <v>2961.2693871199995</v>
      </c>
      <c r="T19" s="409">
        <f t="shared" si="8"/>
        <v>4.7770702123261408</v>
      </c>
      <c r="U19" s="407">
        <v>5479.7565059999988</v>
      </c>
      <c r="V19" s="409">
        <f t="shared" si="9"/>
        <v>8.839851480405752</v>
      </c>
      <c r="W19" s="407">
        <f t="shared" si="10"/>
        <v>61989.237241669987</v>
      </c>
      <c r="X19" s="410">
        <f t="shared" si="11"/>
        <v>100</v>
      </c>
    </row>
    <row r="20" spans="2:25" s="299" customFormat="1" ht="15" customHeight="1">
      <c r="B20" s="400" t="s">
        <v>238</v>
      </c>
      <c r="C20" s="401">
        <v>7636.3452251899998</v>
      </c>
      <c r="D20" s="402">
        <f t="shared" si="0"/>
        <v>93.604042645510887</v>
      </c>
      <c r="E20" s="401">
        <v>422.66329644000001</v>
      </c>
      <c r="F20" s="402">
        <f t="shared" si="1"/>
        <v>5.1808806514084242</v>
      </c>
      <c r="G20" s="401">
        <v>97.446927630000005</v>
      </c>
      <c r="H20" s="402">
        <f t="shared" si="2"/>
        <v>1.1944753806393795</v>
      </c>
      <c r="I20" s="401">
        <v>1.68068393</v>
      </c>
      <c r="J20" s="402">
        <f t="shared" si="3"/>
        <v>2.0601322441316239E-2</v>
      </c>
      <c r="K20" s="401">
        <f t="shared" si="4"/>
        <v>8158.1361331899989</v>
      </c>
      <c r="L20" s="403">
        <f t="shared" si="5"/>
        <v>100.00000000000001</v>
      </c>
      <c r="N20" s="400" t="s">
        <v>238</v>
      </c>
      <c r="O20" s="401">
        <v>7615.0515088499997</v>
      </c>
      <c r="P20" s="402">
        <f t="shared" si="6"/>
        <v>94.302618490351719</v>
      </c>
      <c r="Q20" s="401">
        <v>379.90340516999998</v>
      </c>
      <c r="R20" s="402">
        <f t="shared" si="7"/>
        <v>4.7046150428918541</v>
      </c>
      <c r="S20" s="401">
        <v>78.42227831000001</v>
      </c>
      <c r="T20" s="402">
        <f t="shared" si="8"/>
        <v>0.97115905046963358</v>
      </c>
      <c r="U20" s="401">
        <v>1.74482523</v>
      </c>
      <c r="V20" s="402">
        <f t="shared" si="9"/>
        <v>2.1607416286784739E-2</v>
      </c>
      <c r="W20" s="401">
        <f t="shared" si="10"/>
        <v>8075.1220175600001</v>
      </c>
      <c r="X20" s="403">
        <f t="shared" si="11"/>
        <v>100</v>
      </c>
      <c r="Y20" s="301"/>
    </row>
    <row r="21" spans="2:25" s="299" customFormat="1" ht="15" customHeight="1">
      <c r="B21" s="399" t="s">
        <v>179</v>
      </c>
      <c r="C21" s="302">
        <v>5265.7136896699994</v>
      </c>
      <c r="D21" s="411">
        <f t="shared" si="0"/>
        <v>53.487462710945913</v>
      </c>
      <c r="E21" s="302">
        <v>1528.5209785899997</v>
      </c>
      <c r="F21" s="411">
        <f t="shared" si="1"/>
        <v>15.526235124711999</v>
      </c>
      <c r="G21" s="302">
        <v>2884.6433979900003</v>
      </c>
      <c r="H21" s="411">
        <f t="shared" si="2"/>
        <v>29.301299933387735</v>
      </c>
      <c r="I21" s="302">
        <v>165.88446833999996</v>
      </c>
      <c r="J21" s="411">
        <f t="shared" si="3"/>
        <v>1.6850022309543546</v>
      </c>
      <c r="K21" s="302">
        <f t="shared" si="4"/>
        <v>9844.7625345899996</v>
      </c>
      <c r="L21" s="412">
        <f t="shared" si="5"/>
        <v>100</v>
      </c>
      <c r="N21" s="399" t="s">
        <v>179</v>
      </c>
      <c r="O21" s="302">
        <v>5410.4067974999998</v>
      </c>
      <c r="P21" s="411">
        <f t="shared" si="6"/>
        <v>54.46528276914129</v>
      </c>
      <c r="Q21" s="302">
        <v>1418.93950791</v>
      </c>
      <c r="R21" s="411">
        <f t="shared" si="7"/>
        <v>14.28412768635709</v>
      </c>
      <c r="S21" s="302">
        <v>2932.2837386599995</v>
      </c>
      <c r="T21" s="411">
        <f t="shared" si="8"/>
        <v>29.518605340224731</v>
      </c>
      <c r="U21" s="302">
        <v>172.0497652</v>
      </c>
      <c r="V21" s="411">
        <f t="shared" si="9"/>
        <v>1.7319842042768991</v>
      </c>
      <c r="W21" s="302">
        <f t="shared" si="10"/>
        <v>9933.6798092699992</v>
      </c>
      <c r="X21" s="412">
        <f t="shared" si="11"/>
        <v>100</v>
      </c>
      <c r="Y21" s="301"/>
    </row>
    <row r="22" spans="2:25" s="299" customFormat="1" ht="21.6">
      <c r="B22" s="404" t="s">
        <v>239</v>
      </c>
      <c r="C22" s="401">
        <v>-30.266649879999989</v>
      </c>
      <c r="D22" s="402">
        <f t="shared" si="0"/>
        <v>23.980527116415772</v>
      </c>
      <c r="E22" s="401">
        <v>-29.920221869999995</v>
      </c>
      <c r="F22" s="402">
        <f t="shared" si="1"/>
        <v>23.706049223400584</v>
      </c>
      <c r="G22" s="401">
        <v>-64.725738239999998</v>
      </c>
      <c r="H22" s="402">
        <f t="shared" si="2"/>
        <v>51.282759312585988</v>
      </c>
      <c r="I22" s="401">
        <v>-1.300837</v>
      </c>
      <c r="J22" s="402">
        <f t="shared" si="3"/>
        <v>1.0306643475976587</v>
      </c>
      <c r="K22" s="401">
        <f t="shared" si="4"/>
        <v>-126.21344698999998</v>
      </c>
      <c r="L22" s="403">
        <f t="shared" si="5"/>
        <v>100.00000000000001</v>
      </c>
      <c r="N22" s="404" t="s">
        <v>239</v>
      </c>
      <c r="O22" s="401">
        <v>-22.826091629999997</v>
      </c>
      <c r="P22" s="402">
        <f t="shared" si="6"/>
        <v>40.473096982872484</v>
      </c>
      <c r="Q22" s="401">
        <v>-16.337699189999999</v>
      </c>
      <c r="R22" s="402">
        <f t="shared" si="7"/>
        <v>28.968484597021977</v>
      </c>
      <c r="S22" s="401">
        <v>-17.234392990000025</v>
      </c>
      <c r="T22" s="402">
        <f t="shared" si="8"/>
        <v>30.558418420105539</v>
      </c>
      <c r="U22" s="401">
        <v>0</v>
      </c>
      <c r="V22" s="402">
        <f t="shared" si="9"/>
        <v>0</v>
      </c>
      <c r="W22" s="401">
        <f t="shared" si="10"/>
        <v>-56.39818381000002</v>
      </c>
      <c r="X22" s="403">
        <f t="shared" si="11"/>
        <v>100</v>
      </c>
      <c r="Y22" s="301"/>
    </row>
    <row r="23" spans="2:25" s="300" customFormat="1" ht="15" customHeight="1">
      <c r="B23" s="406" t="s">
        <v>178</v>
      </c>
      <c r="C23" s="407">
        <f>SUM(C20:C22)</f>
        <v>12871.792264979998</v>
      </c>
      <c r="D23" s="409">
        <f t="shared" si="0"/>
        <v>72.003238329724155</v>
      </c>
      <c r="E23" s="407">
        <f>SUM(E20:E22)</f>
        <v>1921.2640531599998</v>
      </c>
      <c r="F23" s="409">
        <f t="shared" si="1"/>
        <v>10.747317130838288</v>
      </c>
      <c r="G23" s="407">
        <f>SUM(G20:G22)</f>
        <v>2917.3645873800006</v>
      </c>
      <c r="H23" s="409">
        <f t="shared" si="2"/>
        <v>16.31938220843762</v>
      </c>
      <c r="I23" s="407">
        <f>SUM(I20:I22)</f>
        <v>166.26431526999994</v>
      </c>
      <c r="J23" s="409">
        <f t="shared" si="3"/>
        <v>0.93006233099993296</v>
      </c>
      <c r="K23" s="407">
        <f>SUM(K20:K22)</f>
        <v>17876.685220789997</v>
      </c>
      <c r="L23" s="410">
        <f>D23+F23+H23+J23</f>
        <v>99.999999999999986</v>
      </c>
      <c r="N23" s="406" t="s">
        <v>178</v>
      </c>
      <c r="O23" s="407">
        <f>SUM(O20:O22)</f>
        <v>13002.632214719999</v>
      </c>
      <c r="P23" s="409">
        <f t="shared" si="6"/>
        <v>72.428363762729347</v>
      </c>
      <c r="Q23" s="407">
        <f>SUM(Q20:Q22)</f>
        <v>1782.5052138900001</v>
      </c>
      <c r="R23" s="409">
        <f t="shared" si="7"/>
        <v>9.9290615860403104</v>
      </c>
      <c r="S23" s="407">
        <f>SUM(S20:S22)</f>
        <v>2993.4716239799995</v>
      </c>
      <c r="T23" s="409">
        <f t="shared" si="8"/>
        <v>16.674489296835073</v>
      </c>
      <c r="U23" s="407">
        <f>SUM(U20:U22)</f>
        <v>173.79459043</v>
      </c>
      <c r="V23" s="409">
        <f t="shared" si="9"/>
        <v>0.96808535439527266</v>
      </c>
      <c r="W23" s="407">
        <f>SUM(W20:W22)</f>
        <v>17952.403643019999</v>
      </c>
      <c r="X23" s="410">
        <f>P23+R23+T23+V23</f>
        <v>100</v>
      </c>
      <c r="Y23" s="301"/>
    </row>
    <row r="24" spans="2:25" s="300" customFormat="1" ht="15" customHeight="1">
      <c r="B24" s="306" t="s">
        <v>177</v>
      </c>
      <c r="C24" s="303">
        <f>C11+C15+C18+C19+C23</f>
        <v>118111.15246291998</v>
      </c>
      <c r="D24" s="307">
        <f t="shared" si="0"/>
        <v>50.356346369117844</v>
      </c>
      <c r="E24" s="303">
        <f>E11+E15+E18+E19+E23</f>
        <v>30733.330210110002</v>
      </c>
      <c r="F24" s="307">
        <f t="shared" si="1"/>
        <v>13.103065958336444</v>
      </c>
      <c r="G24" s="303">
        <f>G11+G15+G18+G19+G23</f>
        <v>28339.882509860014</v>
      </c>
      <c r="H24" s="307">
        <f t="shared" si="2"/>
        <v>12.082626491809394</v>
      </c>
      <c r="I24" s="303">
        <f>I11+I15+I18+I19+I23</f>
        <v>57366.314084329999</v>
      </c>
      <c r="J24" s="307">
        <f t="shared" si="3"/>
        <v>24.457961180736309</v>
      </c>
      <c r="K24" s="303">
        <f>K11+K15+K18+K19+K23</f>
        <v>234550.67926722002</v>
      </c>
      <c r="L24" s="308">
        <f>D24+F24+H24+J24</f>
        <v>99.999999999999986</v>
      </c>
      <c r="N24" s="306" t="s">
        <v>177</v>
      </c>
      <c r="O24" s="303">
        <f>O11+O15+O18+O19+O23</f>
        <v>117533.90825977999</v>
      </c>
      <c r="P24" s="307">
        <f t="shared" si="6"/>
        <v>49.508604630610918</v>
      </c>
      <c r="Q24" s="303">
        <f>Q11+Q15+Q18+Q19+Q23</f>
        <v>31502.489434839998</v>
      </c>
      <c r="R24" s="307">
        <f t="shared" si="7"/>
        <v>13.269739068510155</v>
      </c>
      <c r="S24" s="303">
        <f>S11+S15+S18+S19+S23</f>
        <v>29398.452168789987</v>
      </c>
      <c r="T24" s="307">
        <f t="shared" si="8"/>
        <v>12.383459094711414</v>
      </c>
      <c r="U24" s="303">
        <f>U11+U15+U18+U19+U23</f>
        <v>58966.121415649999</v>
      </c>
      <c r="V24" s="307">
        <f t="shared" si="9"/>
        <v>24.838197206167507</v>
      </c>
      <c r="W24" s="303">
        <f>W11+W15+W18+W19+W23</f>
        <v>237400.97127905997</v>
      </c>
      <c r="X24" s="308">
        <f>P24+R24+T24+V24</f>
        <v>100</v>
      </c>
      <c r="Y24" s="305"/>
    </row>
    <row r="25" spans="2:25" s="309" customFormat="1" ht="15" customHeight="1">
      <c r="B25" s="406"/>
      <c r="C25" s="407"/>
      <c r="D25" s="409"/>
      <c r="E25" s="407"/>
      <c r="F25" s="409"/>
      <c r="G25" s="407"/>
      <c r="H25" s="409"/>
      <c r="I25" s="407"/>
      <c r="J25" s="409"/>
      <c r="K25" s="407"/>
      <c r="L25" s="410"/>
      <c r="N25" s="406"/>
      <c r="O25" s="407"/>
      <c r="P25" s="409"/>
      <c r="Q25" s="407"/>
      <c r="R25" s="409"/>
      <c r="S25" s="407"/>
      <c r="T25" s="409"/>
      <c r="U25" s="407"/>
      <c r="V25" s="409"/>
      <c r="W25" s="407"/>
      <c r="X25" s="410"/>
      <c r="Y25" s="310"/>
    </row>
    <row r="26" spans="2:25" s="299" customFormat="1" ht="15" customHeight="1">
      <c r="B26" s="306" t="s">
        <v>176</v>
      </c>
      <c r="C26" s="405"/>
      <c r="D26" s="405"/>
      <c r="E26" s="405"/>
      <c r="F26" s="405"/>
      <c r="G26" s="405"/>
      <c r="H26" s="405"/>
      <c r="I26" s="405"/>
      <c r="J26" s="405"/>
      <c r="K26" s="405"/>
      <c r="L26" s="403"/>
      <c r="N26" s="306" t="s">
        <v>176</v>
      </c>
      <c r="O26" s="405"/>
      <c r="P26" s="405"/>
      <c r="Q26" s="405"/>
      <c r="R26" s="405"/>
      <c r="S26" s="405"/>
      <c r="T26" s="405"/>
      <c r="U26" s="405"/>
      <c r="V26" s="405"/>
      <c r="W26" s="405"/>
      <c r="X26" s="403"/>
    </row>
    <row r="27" spans="2:25" s="341" customFormat="1" ht="15" customHeight="1">
      <c r="B27" s="399" t="s">
        <v>175</v>
      </c>
      <c r="C27" s="302">
        <v>43185.351846049998</v>
      </c>
      <c r="D27" s="411">
        <f t="shared" ref="D27:D38" si="12">C27/K27*100</f>
        <v>90.367588327766782</v>
      </c>
      <c r="E27" s="302">
        <v>497.78207223000004</v>
      </c>
      <c r="F27" s="411">
        <f t="shared" ref="F27:F38" si="13">E27/K27*100</f>
        <v>1.0416348010914207</v>
      </c>
      <c r="G27" s="302">
        <v>4105.4069127700004</v>
      </c>
      <c r="H27" s="411">
        <f t="shared" ref="H27:H38" si="14">G27/K27*100</f>
        <v>8.5907768711418022</v>
      </c>
      <c r="I27" s="302">
        <v>0</v>
      </c>
      <c r="J27" s="411">
        <v>0</v>
      </c>
      <c r="K27" s="302">
        <f t="shared" ref="K27:K36" si="15">C27+E27+G27+I27</f>
        <v>47788.540831049999</v>
      </c>
      <c r="L27" s="412">
        <f t="shared" ref="L27:L36" si="16">D27+F27+H27+J27</f>
        <v>100</v>
      </c>
      <c r="M27" s="299"/>
      <c r="N27" s="399" t="s">
        <v>175</v>
      </c>
      <c r="O27" s="302">
        <v>44525.917074079996</v>
      </c>
      <c r="P27" s="411">
        <f t="shared" ref="P27:P38" si="17">O27/W27*100</f>
        <v>90.590731768322257</v>
      </c>
      <c r="Q27" s="302">
        <v>485.09552726000004</v>
      </c>
      <c r="R27" s="411">
        <f t="shared" ref="R27:R38" si="18">Q27/W27*100</f>
        <v>0.98695684850038601</v>
      </c>
      <c r="S27" s="302">
        <v>4139.61926236</v>
      </c>
      <c r="T27" s="411">
        <f t="shared" ref="T27:T38" si="19">S27/W27*100</f>
        <v>8.4223113831773535</v>
      </c>
      <c r="U27" s="302">
        <v>0</v>
      </c>
      <c r="V27" s="411">
        <v>0</v>
      </c>
      <c r="W27" s="302">
        <f t="shared" ref="W27:W36" si="20">O27+Q27+S27+U27</f>
        <v>49150.631863699993</v>
      </c>
      <c r="X27" s="412">
        <f t="shared" ref="X27:X36" si="21">P27+R27+T27+V27</f>
        <v>100</v>
      </c>
    </row>
    <row r="28" spans="2:25" s="341" customFormat="1" ht="15" customHeight="1">
      <c r="B28" s="400" t="s">
        <v>174</v>
      </c>
      <c r="C28" s="401">
        <v>44529.119260910004</v>
      </c>
      <c r="D28" s="402">
        <f t="shared" si="12"/>
        <v>97.279191394134145</v>
      </c>
      <c r="E28" s="401">
        <v>1174.65414194</v>
      </c>
      <c r="F28" s="402">
        <f t="shared" si="13"/>
        <v>2.5661725853177915</v>
      </c>
      <c r="G28" s="401">
        <v>70.783953919999988</v>
      </c>
      <c r="H28" s="402">
        <f t="shared" si="14"/>
        <v>0.15463602054806352</v>
      </c>
      <c r="I28" s="401">
        <v>0</v>
      </c>
      <c r="J28" s="402">
        <v>0</v>
      </c>
      <c r="K28" s="401">
        <f t="shared" si="15"/>
        <v>45774.557356770005</v>
      </c>
      <c r="L28" s="403">
        <f t="shared" si="16"/>
        <v>100</v>
      </c>
      <c r="M28" s="299"/>
      <c r="N28" s="400" t="s">
        <v>174</v>
      </c>
      <c r="O28" s="401">
        <v>47658.175638299996</v>
      </c>
      <c r="P28" s="402">
        <f t="shared" si="17"/>
        <v>97.454103110273181</v>
      </c>
      <c r="Q28" s="401">
        <v>1173.7054321200001</v>
      </c>
      <c r="R28" s="402">
        <f t="shared" si="18"/>
        <v>2.4000585140105111</v>
      </c>
      <c r="S28" s="401">
        <v>71.319633579999987</v>
      </c>
      <c r="T28" s="402">
        <f t="shared" si="19"/>
        <v>0.14583837571630862</v>
      </c>
      <c r="U28" s="401">
        <v>0</v>
      </c>
      <c r="V28" s="402">
        <v>0</v>
      </c>
      <c r="W28" s="401">
        <f t="shared" si="20"/>
        <v>48903.200703999995</v>
      </c>
      <c r="X28" s="403">
        <f t="shared" si="21"/>
        <v>100</v>
      </c>
    </row>
    <row r="29" spans="2:25" s="304" customFormat="1" ht="15" customHeight="1">
      <c r="B29" s="406" t="s">
        <v>173</v>
      </c>
      <c r="C29" s="407">
        <f>SUM(C27:C28)</f>
        <v>87714.471106960002</v>
      </c>
      <c r="D29" s="409">
        <f t="shared" si="12"/>
        <v>93.749002337311055</v>
      </c>
      <c r="E29" s="407">
        <f>SUM(E27:E28)</f>
        <v>1672.4362141700001</v>
      </c>
      <c r="F29" s="409">
        <f t="shared" si="13"/>
        <v>1.7874955474568897</v>
      </c>
      <c r="G29" s="407">
        <f>SUM(G27:G28)</f>
        <v>4176.1908666900008</v>
      </c>
      <c r="H29" s="409">
        <f t="shared" si="14"/>
        <v>4.4635021152320666</v>
      </c>
      <c r="I29" s="407">
        <f>SUM(I27:I28)</f>
        <v>0</v>
      </c>
      <c r="J29" s="409">
        <v>0</v>
      </c>
      <c r="K29" s="407">
        <f t="shared" si="15"/>
        <v>93563.098187819996</v>
      </c>
      <c r="L29" s="410">
        <f t="shared" si="16"/>
        <v>100</v>
      </c>
      <c r="M29" s="300"/>
      <c r="N29" s="406" t="s">
        <v>173</v>
      </c>
      <c r="O29" s="407">
        <f>SUM(O27:O28)</f>
        <v>92184.092712379992</v>
      </c>
      <c r="P29" s="409">
        <f t="shared" si="17"/>
        <v>94.013757849528929</v>
      </c>
      <c r="Q29" s="407">
        <f>SUM(Q27:Q28)</f>
        <v>1658.8009593800002</v>
      </c>
      <c r="R29" s="409">
        <f t="shared" si="18"/>
        <v>1.6917247556179946</v>
      </c>
      <c r="S29" s="407">
        <f>SUM(S27:S28)</f>
        <v>4210.9388959400003</v>
      </c>
      <c r="T29" s="409">
        <f t="shared" si="19"/>
        <v>4.2945173948530906</v>
      </c>
      <c r="U29" s="407">
        <f>SUM(U27:U28)</f>
        <v>0</v>
      </c>
      <c r="V29" s="409">
        <v>0</v>
      </c>
      <c r="W29" s="407">
        <f t="shared" si="20"/>
        <v>98053.832567699981</v>
      </c>
      <c r="X29" s="410">
        <f t="shared" si="21"/>
        <v>100.00000000000001</v>
      </c>
      <c r="Y29" s="301"/>
    </row>
    <row r="30" spans="2:25" s="341" customFormat="1" ht="15" customHeight="1">
      <c r="B30" s="400" t="s">
        <v>172</v>
      </c>
      <c r="C30" s="401">
        <v>7284.2228965899994</v>
      </c>
      <c r="D30" s="402">
        <f t="shared" si="12"/>
        <v>14.981752119268632</v>
      </c>
      <c r="E30" s="401">
        <v>499.72964442999995</v>
      </c>
      <c r="F30" s="402">
        <f t="shared" si="13"/>
        <v>1.0278139158818655</v>
      </c>
      <c r="G30" s="401">
        <v>264.54572386000001</v>
      </c>
      <c r="H30" s="402">
        <f t="shared" si="14"/>
        <v>0.54410175462071553</v>
      </c>
      <c r="I30" s="401">
        <v>40572.135948000003</v>
      </c>
      <c r="J30" s="402">
        <f t="shared" ref="J30:J38" si="22">I30/K30*100</f>
        <v>83.446332210228789</v>
      </c>
      <c r="K30" s="401">
        <f t="shared" si="15"/>
        <v>48620.634212880002</v>
      </c>
      <c r="L30" s="403">
        <f t="shared" si="16"/>
        <v>100</v>
      </c>
      <c r="M30" s="299"/>
      <c r="N30" s="400" t="s">
        <v>172</v>
      </c>
      <c r="O30" s="401">
        <v>7546.9790077099988</v>
      </c>
      <c r="P30" s="402">
        <f t="shared" si="17"/>
        <v>14.981016933101138</v>
      </c>
      <c r="Q30" s="401">
        <v>513.79823574</v>
      </c>
      <c r="R30" s="402">
        <f t="shared" si="18"/>
        <v>1.0199074440189837</v>
      </c>
      <c r="S30" s="401">
        <v>266.35007202000003</v>
      </c>
      <c r="T30" s="402">
        <f t="shared" si="19"/>
        <v>0.52871419610256531</v>
      </c>
      <c r="U30" s="401">
        <v>42049.82</v>
      </c>
      <c r="V30" s="402">
        <f t="shared" ref="V30:V38" si="23">U30/W30*100</f>
        <v>83.470361426777316</v>
      </c>
      <c r="W30" s="401">
        <f t="shared" si="20"/>
        <v>50376.947315469995</v>
      </c>
      <c r="X30" s="403">
        <f t="shared" si="21"/>
        <v>100</v>
      </c>
    </row>
    <row r="31" spans="2:25" s="341" customFormat="1" ht="15" customHeight="1">
      <c r="B31" s="399" t="s">
        <v>288</v>
      </c>
      <c r="C31" s="302">
        <v>869.49559799999997</v>
      </c>
      <c r="D31" s="411">
        <f t="shared" si="12"/>
        <v>45.484454356067019</v>
      </c>
      <c r="E31" s="302">
        <v>606.61399942000014</v>
      </c>
      <c r="F31" s="411">
        <f t="shared" si="13"/>
        <v>31.732773382448176</v>
      </c>
      <c r="G31" s="302">
        <v>385.00927325000015</v>
      </c>
      <c r="H31" s="411">
        <f t="shared" si="14"/>
        <v>20.14033970509206</v>
      </c>
      <c r="I31" s="302">
        <v>50.513598729999998</v>
      </c>
      <c r="J31" s="411">
        <f t="shared" si="22"/>
        <v>2.6424325563927349</v>
      </c>
      <c r="K31" s="302">
        <f t="shared" si="15"/>
        <v>1911.6324694000004</v>
      </c>
      <c r="L31" s="412">
        <f t="shared" si="16"/>
        <v>99.999999999999986</v>
      </c>
      <c r="M31" s="299"/>
      <c r="N31" s="399" t="s">
        <v>288</v>
      </c>
      <c r="O31" s="302">
        <v>874.0640821999998</v>
      </c>
      <c r="P31" s="411">
        <f t="shared" si="17"/>
        <v>45.78296231669718</v>
      </c>
      <c r="Q31" s="302">
        <v>603.76441712999997</v>
      </c>
      <c r="R31" s="411">
        <f t="shared" si="18"/>
        <v>31.624824907632419</v>
      </c>
      <c r="S31" s="302">
        <v>383.23272990999999</v>
      </c>
      <c r="T31" s="411">
        <f t="shared" si="19"/>
        <v>20.073504894324007</v>
      </c>
      <c r="U31" s="302">
        <v>48.085837639999994</v>
      </c>
      <c r="V31" s="411">
        <f t="shared" si="23"/>
        <v>2.5187078813463901</v>
      </c>
      <c r="W31" s="302">
        <f t="shared" si="20"/>
        <v>1909.1470668799998</v>
      </c>
      <c r="X31" s="412">
        <f t="shared" si="21"/>
        <v>99.999999999999986</v>
      </c>
    </row>
    <row r="32" spans="2:25" s="304" customFormat="1" ht="15" customHeight="1">
      <c r="B32" s="306" t="s">
        <v>171</v>
      </c>
      <c r="C32" s="303">
        <f>SUM(C30:C31)</f>
        <v>8153.718494589999</v>
      </c>
      <c r="D32" s="307">
        <f t="shared" si="12"/>
        <v>16.135667425837514</v>
      </c>
      <c r="E32" s="303">
        <f>SUM(E30:E31)</f>
        <v>1106.34364385</v>
      </c>
      <c r="F32" s="307">
        <f t="shared" si="13"/>
        <v>2.1893806007280459</v>
      </c>
      <c r="G32" s="303">
        <f>SUM(G30:G31)</f>
        <v>649.55499711000016</v>
      </c>
      <c r="H32" s="307">
        <f t="shared" si="14"/>
        <v>1.285426203407926</v>
      </c>
      <c r="I32" s="303">
        <f>SUM(I30:I31)</f>
        <v>40622.649546730005</v>
      </c>
      <c r="J32" s="307">
        <f t="shared" si="22"/>
        <v>80.389525770026509</v>
      </c>
      <c r="K32" s="303">
        <f t="shared" si="15"/>
        <v>50532.266682280002</v>
      </c>
      <c r="L32" s="308">
        <f t="shared" si="16"/>
        <v>100</v>
      </c>
      <c r="M32" s="300"/>
      <c r="N32" s="306" t="s">
        <v>171</v>
      </c>
      <c r="O32" s="303">
        <f>SUM(O30:O31)</f>
        <v>8421.0430899099993</v>
      </c>
      <c r="P32" s="307">
        <f t="shared" si="17"/>
        <v>16.105703035170009</v>
      </c>
      <c r="Q32" s="303">
        <f>SUM(Q30:Q31)</f>
        <v>1117.56265287</v>
      </c>
      <c r="R32" s="307">
        <f t="shared" si="18"/>
        <v>2.1373993718055386</v>
      </c>
      <c r="S32" s="303">
        <f>SUM(S30:S31)</f>
        <v>649.58280192999996</v>
      </c>
      <c r="T32" s="307">
        <f t="shared" si="19"/>
        <v>1.2423624476133697</v>
      </c>
      <c r="U32" s="303">
        <f>SUM(U30:U31)</f>
        <v>42097.905837639999</v>
      </c>
      <c r="V32" s="307">
        <f t="shared" si="23"/>
        <v>80.514535145411088</v>
      </c>
      <c r="W32" s="303">
        <f t="shared" si="20"/>
        <v>52286.094382349998</v>
      </c>
      <c r="X32" s="308">
        <f t="shared" si="21"/>
        <v>100</v>
      </c>
      <c r="Y32" s="301"/>
    </row>
    <row r="33" spans="2:26" s="304" customFormat="1" ht="15" customHeight="1">
      <c r="B33" s="406" t="s">
        <v>170</v>
      </c>
      <c r="C33" s="407">
        <v>1444.7431417800001</v>
      </c>
      <c r="D33" s="409">
        <f t="shared" si="12"/>
        <v>2.3984132885552221</v>
      </c>
      <c r="E33" s="407">
        <v>24797.893096079992</v>
      </c>
      <c r="F33" s="409">
        <f t="shared" si="13"/>
        <v>41.166899921416459</v>
      </c>
      <c r="G33" s="407">
        <v>17479.547688689992</v>
      </c>
      <c r="H33" s="409">
        <f t="shared" si="14"/>
        <v>29.017739030646801</v>
      </c>
      <c r="I33" s="407">
        <v>16515.271756089998</v>
      </c>
      <c r="J33" s="409">
        <f t="shared" si="22"/>
        <v>27.416947759381515</v>
      </c>
      <c r="K33" s="407">
        <f t="shared" si="15"/>
        <v>60237.455682639986</v>
      </c>
      <c r="L33" s="410">
        <f t="shared" si="16"/>
        <v>100</v>
      </c>
      <c r="M33" s="300"/>
      <c r="N33" s="406" t="s">
        <v>170</v>
      </c>
      <c r="O33" s="407">
        <v>1279.7832247899994</v>
      </c>
      <c r="P33" s="409">
        <f t="shared" si="17"/>
        <v>2.0645248784065915</v>
      </c>
      <c r="Q33" s="407">
        <v>25756.700792079977</v>
      </c>
      <c r="R33" s="409">
        <f t="shared" si="18"/>
        <v>41.550278626014538</v>
      </c>
      <c r="S33" s="407">
        <v>18352.254984859996</v>
      </c>
      <c r="T33" s="409">
        <f t="shared" si="19"/>
        <v>29.605550578553668</v>
      </c>
      <c r="U33" s="407">
        <v>16600.498239999997</v>
      </c>
      <c r="V33" s="409">
        <f t="shared" si="23"/>
        <v>26.779645917025185</v>
      </c>
      <c r="W33" s="407">
        <f t="shared" si="20"/>
        <v>61989.237241729978</v>
      </c>
      <c r="X33" s="410">
        <f t="shared" si="21"/>
        <v>100</v>
      </c>
    </row>
    <row r="34" spans="2:26" s="341" customFormat="1" ht="15" customHeight="1">
      <c r="B34" s="400" t="s">
        <v>289</v>
      </c>
      <c r="C34" s="401">
        <v>7524.1219843900035</v>
      </c>
      <c r="D34" s="402">
        <f t="shared" si="12"/>
        <v>53.384060346238257</v>
      </c>
      <c r="E34" s="401">
        <v>2159.6802305899992</v>
      </c>
      <c r="F34" s="402">
        <f t="shared" si="13"/>
        <v>15.323050317045237</v>
      </c>
      <c r="G34" s="401">
        <v>4293.2824109800013</v>
      </c>
      <c r="H34" s="402">
        <f t="shared" si="14"/>
        <v>30.461075430023193</v>
      </c>
      <c r="I34" s="401">
        <v>117.23854015000001</v>
      </c>
      <c r="J34" s="402">
        <f t="shared" si="22"/>
        <v>0.83181390669331123</v>
      </c>
      <c r="K34" s="401">
        <f t="shared" si="15"/>
        <v>14094.323166110004</v>
      </c>
      <c r="L34" s="403">
        <f t="shared" si="16"/>
        <v>99.999999999999986</v>
      </c>
      <c r="M34" s="299"/>
      <c r="N34" s="400" t="s">
        <v>289</v>
      </c>
      <c r="O34" s="401">
        <v>7804.4430084699998</v>
      </c>
      <c r="P34" s="402">
        <f t="shared" si="17"/>
        <v>53.677781186808524</v>
      </c>
      <c r="Q34" s="401">
        <v>2199.3074884199987</v>
      </c>
      <c r="R34" s="402">
        <f t="shared" si="18"/>
        <v>15.12650499181</v>
      </c>
      <c r="S34" s="401">
        <v>4417.2229034600014</v>
      </c>
      <c r="T34" s="402">
        <f t="shared" si="19"/>
        <v>30.380992494654389</v>
      </c>
      <c r="U34" s="401">
        <v>118.45583073</v>
      </c>
      <c r="V34" s="402">
        <f t="shared" si="23"/>
        <v>0.81472132672708086</v>
      </c>
      <c r="W34" s="401">
        <f t="shared" si="20"/>
        <v>14539.429231080001</v>
      </c>
      <c r="X34" s="403">
        <f t="shared" si="21"/>
        <v>100</v>
      </c>
      <c r="Y34" s="301"/>
    </row>
    <row r="35" spans="2:26" s="299" customFormat="1" ht="15" customHeight="1">
      <c r="B35" s="399" t="s">
        <v>169</v>
      </c>
      <c r="C35" s="302">
        <v>1884.2632505099996</v>
      </c>
      <c r="D35" s="411">
        <f t="shared" si="12"/>
        <v>54.102745740680604</v>
      </c>
      <c r="E35" s="302">
        <v>806.51199294000014</v>
      </c>
      <c r="F35" s="411">
        <f t="shared" si="13"/>
        <v>23.157333922970786</v>
      </c>
      <c r="G35" s="302">
        <v>661.51767623999967</v>
      </c>
      <c r="H35" s="411">
        <f t="shared" si="14"/>
        <v>18.994120185112976</v>
      </c>
      <c r="I35" s="302">
        <v>130.45684599000001</v>
      </c>
      <c r="J35" s="411">
        <f t="shared" si="22"/>
        <v>3.7458001512356307</v>
      </c>
      <c r="K35" s="302">
        <f t="shared" si="15"/>
        <v>3482.7497656799997</v>
      </c>
      <c r="L35" s="412">
        <f t="shared" si="16"/>
        <v>100</v>
      </c>
      <c r="N35" s="399" t="s">
        <v>169</v>
      </c>
      <c r="O35" s="302">
        <v>1787.6199739400001</v>
      </c>
      <c r="P35" s="411">
        <f t="shared" si="17"/>
        <v>54.262049720370641</v>
      </c>
      <c r="Q35" s="302">
        <v>734.67973271999972</v>
      </c>
      <c r="R35" s="411">
        <f t="shared" si="18"/>
        <v>22.300728771527634</v>
      </c>
      <c r="S35" s="302">
        <v>643.33694527999967</v>
      </c>
      <c r="T35" s="411">
        <f t="shared" si="19"/>
        <v>19.528077455296096</v>
      </c>
      <c r="U35" s="302">
        <v>128.78363471</v>
      </c>
      <c r="V35" s="411">
        <f t="shared" si="23"/>
        <v>3.9091440528056096</v>
      </c>
      <c r="W35" s="302">
        <f t="shared" si="20"/>
        <v>3294.42028665</v>
      </c>
      <c r="X35" s="412">
        <f t="shared" si="21"/>
        <v>99.999999999999986</v>
      </c>
      <c r="Y35" s="305"/>
    </row>
    <row r="36" spans="2:26" s="299" customFormat="1" ht="15" customHeight="1">
      <c r="B36" s="400" t="s">
        <v>290</v>
      </c>
      <c r="C36" s="401">
        <v>2063.8804122399993</v>
      </c>
      <c r="D36" s="402">
        <f t="shared" si="12"/>
        <v>57.551783975163559</v>
      </c>
      <c r="E36" s="401">
        <v>266.69440520999996</v>
      </c>
      <c r="F36" s="402">
        <f t="shared" si="13"/>
        <v>7.4368353442398085</v>
      </c>
      <c r="G36" s="401">
        <v>972.5019284399998</v>
      </c>
      <c r="H36" s="402">
        <f t="shared" si="14"/>
        <v>27.118441828838115</v>
      </c>
      <c r="I36" s="401">
        <v>283.05085900000006</v>
      </c>
      <c r="J36" s="402">
        <f t="shared" si="22"/>
        <v>7.8929388517585215</v>
      </c>
      <c r="K36" s="401">
        <f t="shared" si="15"/>
        <v>3586.127604889999</v>
      </c>
      <c r="L36" s="403">
        <f t="shared" si="16"/>
        <v>100</v>
      </c>
      <c r="N36" s="400" t="s">
        <v>290</v>
      </c>
      <c r="O36" s="401">
        <v>2068.8996494200005</v>
      </c>
      <c r="P36" s="402">
        <f t="shared" si="17"/>
        <v>55.986205283828696</v>
      </c>
      <c r="Q36" s="401">
        <v>231.93109651999981</v>
      </c>
      <c r="R36" s="402">
        <f t="shared" si="18"/>
        <v>6.2762551026157407</v>
      </c>
      <c r="S36" s="401">
        <v>1108.3962107999998</v>
      </c>
      <c r="T36" s="402">
        <f t="shared" si="19"/>
        <v>29.994155497615964</v>
      </c>
      <c r="U36" s="401">
        <v>286.14699999000004</v>
      </c>
      <c r="V36" s="402">
        <f t="shared" si="23"/>
        <v>7.7433841159396142</v>
      </c>
      <c r="W36" s="401">
        <f t="shared" si="20"/>
        <v>3695.3739567299999</v>
      </c>
      <c r="X36" s="403">
        <f t="shared" si="21"/>
        <v>100.00000000000003</v>
      </c>
      <c r="Y36" s="305"/>
      <c r="Z36" s="342"/>
    </row>
    <row r="37" spans="2:26" s="300" customFormat="1" ht="15" customHeight="1">
      <c r="B37" s="406" t="s">
        <v>168</v>
      </c>
      <c r="C37" s="407">
        <f>SUM(C34:C36)</f>
        <v>11472.265647140002</v>
      </c>
      <c r="D37" s="409">
        <f t="shared" si="12"/>
        <v>54.208557100124345</v>
      </c>
      <c r="E37" s="407">
        <f>SUM(E34:E36)</f>
        <v>3232.8866287399992</v>
      </c>
      <c r="F37" s="409">
        <f t="shared" si="13"/>
        <v>15.275981641513855</v>
      </c>
      <c r="G37" s="407">
        <f>SUM(G34:G36)</f>
        <v>5927.3020156600005</v>
      </c>
      <c r="H37" s="409">
        <f t="shared" si="14"/>
        <v>28.007588008188154</v>
      </c>
      <c r="I37" s="407">
        <f>SUM(I34:I36)</f>
        <v>530.74624514000004</v>
      </c>
      <c r="J37" s="409">
        <f t="shared" si="22"/>
        <v>2.5078732501736303</v>
      </c>
      <c r="K37" s="407">
        <f>SUM(K34:K36)</f>
        <v>21163.200536680004</v>
      </c>
      <c r="L37" s="410">
        <f>D37+F37+H37+J37</f>
        <v>99.999999999999986</v>
      </c>
      <c r="N37" s="406" t="s">
        <v>168</v>
      </c>
      <c r="O37" s="407">
        <f>SUM(O34:O36)</f>
        <v>11660.96263183</v>
      </c>
      <c r="P37" s="409">
        <f t="shared" si="17"/>
        <v>54.163414884254124</v>
      </c>
      <c r="Q37" s="407">
        <f>SUM(Q34:Q36)</f>
        <v>3165.9183176599981</v>
      </c>
      <c r="R37" s="409">
        <f t="shared" si="18"/>
        <v>14.705213689735302</v>
      </c>
      <c r="S37" s="407">
        <f>SUM(S34:S36)</f>
        <v>6168.9560595400008</v>
      </c>
      <c r="T37" s="409">
        <f t="shared" si="19"/>
        <v>28.653871640369193</v>
      </c>
      <c r="U37" s="407">
        <f>SUM(U34:U36)</f>
        <v>533.38646543000004</v>
      </c>
      <c r="V37" s="409">
        <f t="shared" si="23"/>
        <v>2.4774997856413794</v>
      </c>
      <c r="W37" s="407">
        <f>SUM(W34:W36)</f>
        <v>21529.223474459999</v>
      </c>
      <c r="X37" s="410">
        <f>P37+R37+T37+V37</f>
        <v>100</v>
      </c>
      <c r="Y37" s="305"/>
    </row>
    <row r="38" spans="2:26" s="300" customFormat="1" ht="15" customHeight="1">
      <c r="B38" s="306" t="s">
        <v>167</v>
      </c>
      <c r="C38" s="303">
        <f>C29+C32+C33+C37</f>
        <v>108785.19839046999</v>
      </c>
      <c r="D38" s="307">
        <f t="shared" si="12"/>
        <v>48.242624355367866</v>
      </c>
      <c r="E38" s="303">
        <f>E29+E32+E33+E37</f>
        <v>30809.559582839989</v>
      </c>
      <c r="F38" s="307">
        <f t="shared" si="13"/>
        <v>13.663016949918831</v>
      </c>
      <c r="G38" s="303">
        <f>G29+G32+G33+G37</f>
        <v>28232.595568149995</v>
      </c>
      <c r="H38" s="307">
        <f t="shared" si="14"/>
        <v>12.520218951869849</v>
      </c>
      <c r="I38" s="303">
        <f>I29+I32+I33+I37</f>
        <v>57668.667547960002</v>
      </c>
      <c r="J38" s="307">
        <f t="shared" si="22"/>
        <v>25.57413974284345</v>
      </c>
      <c r="K38" s="303">
        <f>K29+K32+K33+K37</f>
        <v>225496.02108941998</v>
      </c>
      <c r="L38" s="308">
        <f>D38+F38+H38+J38</f>
        <v>100</v>
      </c>
      <c r="N38" s="306" t="s">
        <v>167</v>
      </c>
      <c r="O38" s="303">
        <f>O29+O32+O33+O37</f>
        <v>113545.88165890999</v>
      </c>
      <c r="P38" s="307">
        <f t="shared" si="17"/>
        <v>48.553264559816164</v>
      </c>
      <c r="Q38" s="303">
        <f>Q29+Q32+Q33+Q37</f>
        <v>31698.982721989974</v>
      </c>
      <c r="R38" s="307">
        <f t="shared" si="18"/>
        <v>13.554776905085998</v>
      </c>
      <c r="S38" s="303">
        <f>S29+S32+S33+S37</f>
        <v>29381.732742269996</v>
      </c>
      <c r="T38" s="307">
        <f t="shared" si="19"/>
        <v>12.563899475867107</v>
      </c>
      <c r="U38" s="303">
        <f>U29+U32+U33+U37</f>
        <v>59231.79054306999</v>
      </c>
      <c r="V38" s="307">
        <f t="shared" si="23"/>
        <v>25.328059059230718</v>
      </c>
      <c r="W38" s="303">
        <f>W29+W32+W33+W37</f>
        <v>233858.38766623999</v>
      </c>
      <c r="X38" s="308">
        <f>P38+R38+T38+V38</f>
        <v>99.999999999999972</v>
      </c>
      <c r="Y38" s="305"/>
    </row>
    <row r="39" spans="2:26" s="300" customFormat="1" ht="16.95" customHeight="1" thickBot="1">
      <c r="B39" s="406" t="s">
        <v>166</v>
      </c>
      <c r="C39" s="407">
        <f>C38-C24</f>
        <v>-9325.9540724499966</v>
      </c>
      <c r="D39" s="408" t="s">
        <v>28</v>
      </c>
      <c r="E39" s="407">
        <f>E38-E24</f>
        <v>76.229372729987517</v>
      </c>
      <c r="F39" s="408" t="s">
        <v>28</v>
      </c>
      <c r="G39" s="407">
        <f>G38-G24</f>
        <v>-107.28694171001916</v>
      </c>
      <c r="H39" s="408" t="s">
        <v>28</v>
      </c>
      <c r="I39" s="407">
        <f>I38-I24</f>
        <v>302.35346363000281</v>
      </c>
      <c r="J39" s="408" t="s">
        <v>28</v>
      </c>
      <c r="K39" s="407">
        <f>K38-K24</f>
        <v>-9054.65817780004</v>
      </c>
      <c r="L39" s="408" t="s">
        <v>28</v>
      </c>
      <c r="N39" s="406" t="s">
        <v>166</v>
      </c>
      <c r="O39" s="407">
        <f>O38-O24</f>
        <v>-3988.0266008699982</v>
      </c>
      <c r="P39" s="408" t="s">
        <v>28</v>
      </c>
      <c r="Q39" s="407">
        <f>Q38-Q24</f>
        <v>196.49328714997682</v>
      </c>
      <c r="R39" s="408" t="s">
        <v>28</v>
      </c>
      <c r="S39" s="407">
        <f>S38-S24</f>
        <v>-16.71942651999052</v>
      </c>
      <c r="T39" s="408" t="s">
        <v>28</v>
      </c>
      <c r="U39" s="407">
        <f>U38-U24</f>
        <v>265.66912741999113</v>
      </c>
      <c r="V39" s="408" t="s">
        <v>28</v>
      </c>
      <c r="W39" s="407">
        <f>W38-W24</f>
        <v>-3542.583612819988</v>
      </c>
      <c r="X39" s="408" t="s">
        <v>28</v>
      </c>
    </row>
    <row r="40" spans="2:26" s="299" customFormat="1" ht="13.2" customHeight="1" thickTop="1">
      <c r="B40" s="476" t="s">
        <v>165</v>
      </c>
      <c r="C40" s="476"/>
      <c r="D40" s="476"/>
      <c r="E40" s="476"/>
      <c r="F40" s="476"/>
      <c r="G40" s="476"/>
      <c r="H40" s="476"/>
      <c r="I40" s="476"/>
      <c r="J40" s="476"/>
      <c r="K40" s="476"/>
      <c r="L40" s="476"/>
      <c r="N40" s="476" t="s">
        <v>165</v>
      </c>
      <c r="O40" s="476"/>
      <c r="P40" s="476"/>
      <c r="Q40" s="476"/>
      <c r="R40" s="476"/>
      <c r="S40" s="476"/>
      <c r="T40" s="476"/>
      <c r="U40" s="476"/>
      <c r="V40" s="476"/>
      <c r="W40" s="476"/>
      <c r="X40" s="476"/>
    </row>
    <row r="41" spans="2:26" s="299" customFormat="1" ht="10.95" customHeight="1">
      <c r="B41" s="475" t="s">
        <v>164</v>
      </c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N41" s="475" t="s">
        <v>164</v>
      </c>
      <c r="O41" s="475"/>
      <c r="P41" s="475"/>
      <c r="Q41" s="475"/>
      <c r="R41" s="475"/>
      <c r="S41" s="475"/>
      <c r="T41" s="475"/>
      <c r="U41" s="475"/>
      <c r="V41" s="475"/>
      <c r="W41" s="475"/>
      <c r="X41" s="475"/>
    </row>
    <row r="42" spans="2:26" s="299" customFormat="1" ht="10.95" customHeight="1">
      <c r="B42" s="475" t="s">
        <v>163</v>
      </c>
      <c r="C42" s="475"/>
      <c r="D42" s="475"/>
      <c r="E42" s="475"/>
      <c r="F42" s="475"/>
      <c r="G42" s="475"/>
      <c r="H42" s="475"/>
      <c r="I42" s="475"/>
      <c r="J42" s="475"/>
      <c r="K42" s="475"/>
      <c r="L42" s="475"/>
      <c r="N42" s="475" t="s">
        <v>163</v>
      </c>
      <c r="O42" s="475"/>
      <c r="P42" s="475"/>
      <c r="Q42" s="475"/>
      <c r="R42" s="475"/>
      <c r="S42" s="475"/>
      <c r="T42" s="475"/>
      <c r="U42" s="475"/>
      <c r="V42" s="475"/>
      <c r="W42" s="475"/>
      <c r="X42" s="475"/>
    </row>
    <row r="43" spans="2:26" s="299" customFormat="1" ht="10.95" customHeight="1">
      <c r="B43" s="475" t="s">
        <v>162</v>
      </c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N43" s="475" t="s">
        <v>162</v>
      </c>
      <c r="O43" s="475"/>
      <c r="P43" s="475"/>
      <c r="Q43" s="475"/>
      <c r="R43" s="475"/>
      <c r="S43" s="475"/>
      <c r="T43" s="475"/>
      <c r="U43" s="475"/>
      <c r="V43" s="475"/>
      <c r="W43" s="475"/>
      <c r="X43" s="475"/>
    </row>
    <row r="44" spans="2:26" s="299" customFormat="1" ht="10.95" customHeight="1">
      <c r="B44" s="475" t="s">
        <v>161</v>
      </c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N44" s="475" t="s">
        <v>161</v>
      </c>
      <c r="O44" s="475"/>
      <c r="P44" s="475"/>
      <c r="Q44" s="475"/>
      <c r="R44" s="475"/>
      <c r="S44" s="475"/>
      <c r="T44" s="475"/>
      <c r="U44" s="475"/>
      <c r="V44" s="475"/>
      <c r="W44" s="475"/>
      <c r="X44" s="475"/>
    </row>
    <row r="45" spans="2:26" s="299" customFormat="1" ht="10.95" customHeight="1">
      <c r="B45" s="475" t="s">
        <v>160</v>
      </c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N45" s="475" t="s">
        <v>160</v>
      </c>
      <c r="O45" s="475"/>
      <c r="P45" s="475"/>
      <c r="Q45" s="475"/>
      <c r="R45" s="475"/>
      <c r="S45" s="475"/>
      <c r="T45" s="475"/>
      <c r="U45" s="475"/>
      <c r="V45" s="475"/>
      <c r="W45" s="475"/>
      <c r="X45" s="475"/>
    </row>
    <row r="46" spans="2:26" s="299" customFormat="1" ht="10.95" customHeight="1">
      <c r="B46" s="475" t="s">
        <v>159</v>
      </c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N46" s="475" t="s">
        <v>159</v>
      </c>
      <c r="O46" s="475"/>
      <c r="P46" s="475"/>
      <c r="Q46" s="475"/>
      <c r="R46" s="475"/>
      <c r="S46" s="475"/>
      <c r="T46" s="475"/>
      <c r="U46" s="475"/>
      <c r="V46" s="475"/>
      <c r="W46" s="475"/>
      <c r="X46" s="475"/>
    </row>
    <row r="47" spans="2:26" s="299" customFormat="1" ht="10.95" customHeight="1">
      <c r="B47" s="475" t="s">
        <v>158</v>
      </c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N47" s="475" t="s">
        <v>158</v>
      </c>
      <c r="O47" s="475"/>
      <c r="P47" s="475"/>
      <c r="Q47" s="475"/>
      <c r="R47" s="475"/>
      <c r="S47" s="475"/>
      <c r="T47" s="475"/>
      <c r="U47" s="475"/>
      <c r="V47" s="475"/>
      <c r="W47" s="475"/>
      <c r="X47" s="475"/>
    </row>
    <row r="48" spans="2:26" s="299" customFormat="1" ht="10.95" customHeight="1">
      <c r="B48" s="475" t="s">
        <v>157</v>
      </c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N48" s="475" t="s">
        <v>157</v>
      </c>
      <c r="O48" s="475"/>
      <c r="P48" s="475"/>
      <c r="Q48" s="475"/>
      <c r="R48" s="475"/>
      <c r="S48" s="475"/>
      <c r="T48" s="475"/>
      <c r="U48" s="475"/>
      <c r="V48" s="475"/>
      <c r="W48" s="475"/>
      <c r="X48" s="475"/>
    </row>
    <row r="49" spans="2:24" s="299" customFormat="1" ht="12.6" customHeight="1" thickBot="1">
      <c r="B49" s="477" t="s">
        <v>287</v>
      </c>
      <c r="C49" s="477"/>
      <c r="D49" s="477"/>
      <c r="E49" s="477"/>
      <c r="F49" s="477"/>
      <c r="G49" s="477"/>
      <c r="H49" s="477"/>
      <c r="I49" s="477"/>
      <c r="J49" s="477"/>
      <c r="K49" s="477"/>
      <c r="L49" s="477"/>
      <c r="N49" s="477" t="s">
        <v>287</v>
      </c>
      <c r="O49" s="477"/>
      <c r="P49" s="477"/>
      <c r="Q49" s="477"/>
      <c r="R49" s="477"/>
      <c r="S49" s="477"/>
      <c r="T49" s="477"/>
      <c r="U49" s="477"/>
      <c r="V49" s="477"/>
      <c r="W49" s="477"/>
      <c r="X49" s="477"/>
    </row>
    <row r="50" spans="2:24" ht="8.4" customHeight="1" thickTop="1"/>
    <row r="51" spans="2:24">
      <c r="O51" s="289"/>
      <c r="Q51" s="289"/>
      <c r="S51" s="289"/>
      <c r="U51" s="289"/>
      <c r="W51" s="289"/>
    </row>
    <row r="53" spans="2:24">
      <c r="P53" s="339"/>
      <c r="Q53" s="339"/>
    </row>
    <row r="54" spans="2:24" ht="13.2">
      <c r="P54" s="339"/>
      <c r="Q54" s="340"/>
    </row>
    <row r="55" spans="2:24" ht="13.2">
      <c r="P55" s="339"/>
      <c r="Q55" s="340"/>
    </row>
    <row r="56" spans="2:24" ht="13.2">
      <c r="P56" s="339"/>
      <c r="Q56" s="340"/>
    </row>
    <row r="57" spans="2:24" ht="13.2">
      <c r="P57" s="339"/>
      <c r="Q57" s="340"/>
    </row>
    <row r="58" spans="2:24">
      <c r="P58" s="339"/>
      <c r="Q58" s="339"/>
    </row>
    <row r="59" spans="2:24">
      <c r="P59" s="339"/>
      <c r="Q59" s="339"/>
    </row>
    <row r="60" spans="2:24">
      <c r="P60" s="339"/>
      <c r="Q60" s="339"/>
    </row>
  </sheetData>
  <mergeCells count="32">
    <mergeCell ref="B47:L47"/>
    <mergeCell ref="B48:L48"/>
    <mergeCell ref="B49:L49"/>
    <mergeCell ref="B40:L40"/>
    <mergeCell ref="B41:L41"/>
    <mergeCell ref="B42:L42"/>
    <mergeCell ref="B43:L43"/>
    <mergeCell ref="B44:L44"/>
    <mergeCell ref="N49:X49"/>
    <mergeCell ref="N41:X41"/>
    <mergeCell ref="N42:X42"/>
    <mergeCell ref="N43:X43"/>
    <mergeCell ref="N44:X44"/>
    <mergeCell ref="N45:X45"/>
    <mergeCell ref="N46:X46"/>
    <mergeCell ref="N47:X47"/>
    <mergeCell ref="B5:B6"/>
    <mergeCell ref="N5:N6"/>
    <mergeCell ref="U5:V5"/>
    <mergeCell ref="W5:X5"/>
    <mergeCell ref="N48:X48"/>
    <mergeCell ref="N40:X40"/>
    <mergeCell ref="O5:P5"/>
    <mergeCell ref="Q5:R5"/>
    <mergeCell ref="S5:T5"/>
    <mergeCell ref="C5:D5"/>
    <mergeCell ref="E5:F5"/>
    <mergeCell ref="G5:H5"/>
    <mergeCell ref="I5:J5"/>
    <mergeCell ref="K5:L5"/>
    <mergeCell ref="B45:L45"/>
    <mergeCell ref="B46:L46"/>
  </mergeCells>
  <pageMargins left="0.70866141732283472" right="0.70866141732283472" top="0.78740157480314965" bottom="0.78740157480314965" header="0.31496062992125984" footer="0.31496062992125984"/>
  <pageSetup paperSize="9" scale="99" orientation="portrait" verticalDpi="599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1"/>
  <sheetViews>
    <sheetView topLeftCell="A32" zoomScaleNormal="100" workbookViewId="0">
      <selection activeCell="F48" sqref="F48"/>
    </sheetView>
  </sheetViews>
  <sheetFormatPr baseColWidth="10" defaultColWidth="11.44140625" defaultRowHeight="12" customHeight="1"/>
  <cols>
    <col min="1" max="1" width="1.6640625" style="1" customWidth="1"/>
    <col min="2" max="2" width="5" style="2" customWidth="1"/>
    <col min="3" max="3" width="7.5546875" style="1" customWidth="1"/>
    <col min="4" max="4" width="5.33203125" style="1" customWidth="1"/>
    <col min="5" max="5" width="8.109375" style="1" customWidth="1"/>
    <col min="6" max="6" width="6.6640625" style="1" customWidth="1"/>
    <col min="7" max="7" width="8" style="1" customWidth="1"/>
    <col min="8" max="8" width="6.109375" style="1" customWidth="1"/>
    <col min="9" max="9" width="9.109375" style="1" customWidth="1"/>
    <col min="10" max="10" width="9.33203125" style="1" customWidth="1"/>
    <col min="11" max="11" width="7.6640625" style="1" customWidth="1"/>
    <col min="12" max="12" width="6.44140625" style="58" customWidth="1"/>
    <col min="13" max="13" width="6.5546875" style="58" customWidth="1"/>
    <col min="14" max="14" width="2.33203125" style="1" customWidth="1"/>
    <col min="15" max="16384" width="11.44140625" style="1"/>
  </cols>
  <sheetData>
    <row r="1" spans="2:13" s="64" customFormat="1" ht="19.5" customHeight="1">
      <c r="B1" s="67" t="s">
        <v>120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2:13" ht="15" customHeight="1" thickBot="1">
      <c r="B2" s="87"/>
      <c r="C2" s="89"/>
      <c r="D2" s="89"/>
      <c r="E2" s="89"/>
      <c r="F2" s="89"/>
      <c r="G2" s="89"/>
      <c r="H2" s="89"/>
      <c r="I2" s="89"/>
      <c r="J2" s="89"/>
      <c r="K2" s="89"/>
      <c r="L2" s="90"/>
      <c r="M2" s="90"/>
    </row>
    <row r="3" spans="2:13" s="4" customFormat="1" ht="13.5" customHeight="1" thickTop="1">
      <c r="B3" s="86"/>
      <c r="C3" s="481" t="s">
        <v>154</v>
      </c>
      <c r="D3" s="481"/>
      <c r="E3" s="481" t="s">
        <v>155</v>
      </c>
      <c r="F3" s="481"/>
      <c r="G3" s="481" t="s">
        <v>0</v>
      </c>
      <c r="H3" s="482"/>
      <c r="I3" s="161" t="s">
        <v>154</v>
      </c>
      <c r="J3" s="213" t="s">
        <v>155</v>
      </c>
      <c r="K3" s="214" t="s">
        <v>0</v>
      </c>
      <c r="L3" s="214" t="s">
        <v>1</v>
      </c>
      <c r="M3" s="91" t="s">
        <v>2</v>
      </c>
    </row>
    <row r="4" spans="2:13" s="4" customFormat="1" ht="13.5" customHeight="1">
      <c r="B4" s="86"/>
      <c r="C4" s="478" t="s">
        <v>5</v>
      </c>
      <c r="D4" s="478"/>
      <c r="E4" s="478"/>
      <c r="F4" s="478"/>
      <c r="G4" s="478"/>
      <c r="H4" s="479"/>
      <c r="I4" s="480" t="s">
        <v>6</v>
      </c>
      <c r="J4" s="478"/>
      <c r="K4" s="479"/>
      <c r="L4" s="293" t="s">
        <v>3</v>
      </c>
      <c r="M4" s="91" t="s">
        <v>4</v>
      </c>
    </row>
    <row r="5" spans="2:13" s="4" customFormat="1" ht="12.75" customHeight="1" thickBot="1">
      <c r="B5" s="145"/>
      <c r="C5" s="291" t="s">
        <v>151</v>
      </c>
      <c r="D5" s="212" t="s">
        <v>153</v>
      </c>
      <c r="E5" s="291" t="s">
        <v>151</v>
      </c>
      <c r="F5" s="212" t="s">
        <v>153</v>
      </c>
      <c r="G5" s="291" t="s">
        <v>151</v>
      </c>
      <c r="H5" s="292" t="s">
        <v>153</v>
      </c>
      <c r="I5" s="294" t="s">
        <v>151</v>
      </c>
      <c r="J5" s="291" t="s">
        <v>151</v>
      </c>
      <c r="K5" s="295" t="s">
        <v>151</v>
      </c>
      <c r="L5" s="468" t="s">
        <v>152</v>
      </c>
      <c r="M5" s="468"/>
    </row>
    <row r="6" spans="2:13" ht="18.75" hidden="1" customHeight="1" thickTop="1">
      <c r="B6" s="2">
        <v>1965</v>
      </c>
      <c r="C6" s="40">
        <v>116.50182045449583</v>
      </c>
      <c r="D6" s="43">
        <v>7.1834741110837239</v>
      </c>
      <c r="E6" s="40">
        <v>-46.176318830258026</v>
      </c>
      <c r="F6" s="43">
        <v>-12.727090635953923</v>
      </c>
      <c r="G6" s="40">
        <v>70.325501624237859</v>
      </c>
      <c r="H6" s="43">
        <v>3.5435204511333271</v>
      </c>
      <c r="I6" s="40">
        <v>1738.3051241615369</v>
      </c>
      <c r="J6" s="40">
        <v>316.64280575278156</v>
      </c>
      <c r="K6" s="46">
        <v>2054.9479299143186</v>
      </c>
      <c r="L6" s="43">
        <v>11.471818166293954</v>
      </c>
      <c r="M6" s="43">
        <v>0.5</v>
      </c>
    </row>
    <row r="7" spans="2:13" s="16" customFormat="1" ht="12.75" hidden="1" customHeight="1">
      <c r="B7" s="92">
        <v>1966</v>
      </c>
      <c r="C7" s="93">
        <f>(I7-I6)</f>
        <v>121.85780833266745</v>
      </c>
      <c r="D7" s="95">
        <f t="shared" ref="D7:D10" si="0">C7/I6*100</f>
        <v>7.0101506714159267</v>
      </c>
      <c r="E7" s="93">
        <f t="shared" ref="E7:E10" si="1">(J7-J6)</f>
        <v>-49.170439597973882</v>
      </c>
      <c r="F7" s="95">
        <f t="shared" ref="F7:F10" si="2">E7/J6*100</f>
        <v>-15.528677331252439</v>
      </c>
      <c r="G7" s="93">
        <f t="shared" ref="G7:G10" si="3">(K7-K6)</f>
        <v>72.687368734693337</v>
      </c>
      <c r="H7" s="95">
        <f t="shared" ref="H7:H10" si="4">G7/K6*100</f>
        <v>3.5371878613841106</v>
      </c>
      <c r="I7" s="93">
        <v>1860.1629324942044</v>
      </c>
      <c r="J7" s="93">
        <v>267.47236615480767</v>
      </c>
      <c r="K7" s="96">
        <f>SUM(I7:J7)</f>
        <v>2127.6352986490119</v>
      </c>
      <c r="L7" s="95">
        <v>10.902600901524103</v>
      </c>
      <c r="M7" s="95">
        <v>0.4</v>
      </c>
    </row>
    <row r="8" spans="2:13" ht="12" hidden="1" customHeight="1">
      <c r="B8" s="2">
        <v>1967</v>
      </c>
      <c r="C8" s="40">
        <f>(I8-I7)</f>
        <v>129.52479233737631</v>
      </c>
      <c r="D8" s="43">
        <f t="shared" si="0"/>
        <v>6.9630885593286518</v>
      </c>
      <c r="E8" s="40">
        <f t="shared" si="1"/>
        <v>255.77203985378219</v>
      </c>
      <c r="F8" s="43">
        <f t="shared" si="2"/>
        <v>95.625594348593907</v>
      </c>
      <c r="G8" s="40">
        <f t="shared" si="3"/>
        <v>385.2968321911585</v>
      </c>
      <c r="H8" s="43">
        <f t="shared" si="4"/>
        <v>18.109157731863682</v>
      </c>
      <c r="I8" s="40">
        <v>1989.6877248315807</v>
      </c>
      <c r="J8" s="40">
        <v>523.24440600858986</v>
      </c>
      <c r="K8" s="46">
        <f>SUM(I8:J8)</f>
        <v>2512.9321308401704</v>
      </c>
      <c r="L8" s="43">
        <v>12.107762179969168</v>
      </c>
      <c r="M8" s="43">
        <v>1.9</v>
      </c>
    </row>
    <row r="9" spans="2:13" s="16" customFormat="1" ht="12.75" hidden="1" customHeight="1">
      <c r="B9" s="92">
        <v>1968</v>
      </c>
      <c r="C9" s="93">
        <f>(I9-I8)</f>
        <v>42.978714126872092</v>
      </c>
      <c r="D9" s="95">
        <f t="shared" si="0"/>
        <v>2.1600733416853179</v>
      </c>
      <c r="E9" s="93">
        <f t="shared" si="1"/>
        <v>339.4402738312391</v>
      </c>
      <c r="F9" s="95">
        <f t="shared" si="2"/>
        <v>64.87222222222222</v>
      </c>
      <c r="G9" s="93">
        <f t="shared" si="3"/>
        <v>382.4189879581113</v>
      </c>
      <c r="H9" s="95">
        <f t="shared" si="4"/>
        <v>15.218038850506236</v>
      </c>
      <c r="I9" s="93">
        <v>2032.6664389584528</v>
      </c>
      <c r="J9" s="93">
        <v>862.68467983982896</v>
      </c>
      <c r="K9" s="96">
        <f>SUM(I9:J9)</f>
        <v>2895.3511187982817</v>
      </c>
      <c r="L9" s="95">
        <v>12.984601523345615</v>
      </c>
      <c r="M9" s="95">
        <v>1.8</v>
      </c>
    </row>
    <row r="10" spans="2:13" ht="12" hidden="1" customHeight="1">
      <c r="B10" s="2">
        <v>1969</v>
      </c>
      <c r="C10" s="40">
        <f>(I10-I9)</f>
        <v>208.73091429692681</v>
      </c>
      <c r="D10" s="43">
        <f t="shared" si="0"/>
        <v>10.268822778610023</v>
      </c>
      <c r="E10" s="40">
        <f t="shared" si="1"/>
        <v>64.736960676729495</v>
      </c>
      <c r="F10" s="43">
        <f t="shared" si="2"/>
        <v>7.5041277757185787</v>
      </c>
      <c r="G10" s="40">
        <f t="shared" si="3"/>
        <v>273.46787497365631</v>
      </c>
      <c r="H10" s="43">
        <f t="shared" si="4"/>
        <v>9.4450677570034891</v>
      </c>
      <c r="I10" s="40">
        <v>2241.3973532553796</v>
      </c>
      <c r="J10" s="40">
        <v>927.42164051655845</v>
      </c>
      <c r="K10" s="46">
        <f>SUM(I10:J10)</f>
        <v>3168.818993771938</v>
      </c>
      <c r="L10" s="43">
        <v>13.016119106916932</v>
      </c>
      <c r="M10" s="43">
        <v>0.7</v>
      </c>
    </row>
    <row r="11" spans="2:13" s="16" customFormat="1" ht="16.2" customHeight="1" thickTop="1">
      <c r="B11" s="92">
        <v>1970</v>
      </c>
      <c r="C11" s="93">
        <v>181.68208541964927</v>
      </c>
      <c r="D11" s="94">
        <v>8.1057508681259183</v>
      </c>
      <c r="E11" s="93">
        <v>52.891288707368176</v>
      </c>
      <c r="F11" s="95">
        <v>5.7030466399197461</v>
      </c>
      <c r="G11" s="93">
        <v>252.00758704388682</v>
      </c>
      <c r="H11" s="95">
        <v>7.952728999011546</v>
      </c>
      <c r="I11" s="93">
        <v>2440.513651591898</v>
      </c>
      <c r="J11" s="93">
        <v>980.31292922392663</v>
      </c>
      <c r="K11" s="96">
        <v>3420.8265808158249</v>
      </c>
      <c r="L11" s="95">
        <v>12.522885647612899</v>
      </c>
      <c r="M11" s="95">
        <v>0.6</v>
      </c>
    </row>
    <row r="12" spans="2:13" ht="12.6" customHeight="1">
      <c r="B12" s="17">
        <v>1971</v>
      </c>
      <c r="C12" s="414">
        <v>82.345588395601681</v>
      </c>
      <c r="D12" s="84">
        <v>3.3741089029307134</v>
      </c>
      <c r="E12" s="414">
        <v>-98.653372382869293</v>
      </c>
      <c r="F12" s="43">
        <v>-10.063457233086694</v>
      </c>
      <c r="G12" s="414">
        <v>-16.307783987267612</v>
      </c>
      <c r="H12" s="84">
        <v>-0.47672057036514282</v>
      </c>
      <c r="I12" s="414">
        <v>2522.8592399874997</v>
      </c>
      <c r="J12" s="414">
        <v>881.65955684105734</v>
      </c>
      <c r="K12" s="415">
        <v>3404.5187968285572</v>
      </c>
      <c r="L12" s="43">
        <v>11.164077076889086</v>
      </c>
      <c r="M12" s="43">
        <v>0.4</v>
      </c>
    </row>
    <row r="13" spans="2:13" s="16" customFormat="1" ht="12.6" customHeight="1">
      <c r="B13" s="92">
        <v>1972</v>
      </c>
      <c r="C13" s="93">
        <v>351.64204268802314</v>
      </c>
      <c r="D13" s="94">
        <v>13.938234726475088</v>
      </c>
      <c r="E13" s="93">
        <v>-132.85320814226452</v>
      </c>
      <c r="F13" s="95">
        <v>-15.068538316339586</v>
      </c>
      <c r="G13" s="93">
        <v>218.78883454575862</v>
      </c>
      <c r="H13" s="94">
        <v>6.4264246315681675</v>
      </c>
      <c r="I13" s="93">
        <v>2874.5012826755228</v>
      </c>
      <c r="J13" s="93">
        <v>748.80634869879282</v>
      </c>
      <c r="K13" s="96">
        <v>3623.3076313743159</v>
      </c>
      <c r="L13" s="95">
        <v>10.396925179984722</v>
      </c>
      <c r="M13" s="95">
        <v>0.3</v>
      </c>
    </row>
    <row r="14" spans="2:13" ht="12.6" customHeight="1">
      <c r="B14" s="17">
        <v>1973</v>
      </c>
      <c r="C14" s="414">
        <v>557.9965553076604</v>
      </c>
      <c r="D14" s="84">
        <v>19.411943166304294</v>
      </c>
      <c r="E14" s="414">
        <v>-93.362790055449409</v>
      </c>
      <c r="F14" s="43">
        <v>-12.46821560977504</v>
      </c>
      <c r="G14" s="414">
        <v>464.63376525221065</v>
      </c>
      <c r="H14" s="84">
        <v>12.823469948533619</v>
      </c>
      <c r="I14" s="414">
        <v>3432.4978379831832</v>
      </c>
      <c r="J14" s="414">
        <v>655.44355864334341</v>
      </c>
      <c r="K14" s="415">
        <v>4087.9413966265265</v>
      </c>
      <c r="L14" s="43">
        <v>10.350633748984739</v>
      </c>
      <c r="M14" s="43">
        <v>1.3</v>
      </c>
    </row>
    <row r="15" spans="2:13" s="16" customFormat="1" ht="12.6" customHeight="1">
      <c r="B15" s="92">
        <v>1974</v>
      </c>
      <c r="C15" s="93">
        <v>45.289710253410249</v>
      </c>
      <c r="D15" s="94">
        <v>1.3194388573896645</v>
      </c>
      <c r="E15" s="93">
        <v>328.54661598947712</v>
      </c>
      <c r="F15" s="95">
        <v>50.125844042088488</v>
      </c>
      <c r="G15" s="93">
        <v>373.83632624288748</v>
      </c>
      <c r="H15" s="94">
        <v>9.1448553188993067</v>
      </c>
      <c r="I15" s="93">
        <v>3477.7875482365935</v>
      </c>
      <c r="J15" s="93">
        <v>983.99017463282053</v>
      </c>
      <c r="K15" s="96">
        <v>4461.777722869414</v>
      </c>
      <c r="L15" s="95">
        <v>9.9254944038276101</v>
      </c>
      <c r="M15" s="95">
        <v>1.9</v>
      </c>
    </row>
    <row r="16" spans="2:13" ht="12.6" customHeight="1">
      <c r="B16" s="17">
        <v>1975</v>
      </c>
      <c r="C16" s="414">
        <v>1486.1303895990641</v>
      </c>
      <c r="D16" s="84">
        <v>42.732063675154741</v>
      </c>
      <c r="E16" s="414">
        <v>1346.0607690239308</v>
      </c>
      <c r="F16" s="43">
        <v>136.79615952732641</v>
      </c>
      <c r="G16" s="414">
        <v>2832.1911586229944</v>
      </c>
      <c r="H16" s="84">
        <v>63.476742557259982</v>
      </c>
      <c r="I16" s="414">
        <v>4963.9179378356575</v>
      </c>
      <c r="J16" s="414">
        <v>2330.0509436567513</v>
      </c>
      <c r="K16" s="415">
        <v>7293.9688814924084</v>
      </c>
      <c r="L16" s="43">
        <v>15.297176032558351</v>
      </c>
      <c r="M16" s="43">
        <v>4.5</v>
      </c>
    </row>
    <row r="17" spans="2:15" s="16" customFormat="1" ht="12.6" customHeight="1">
      <c r="B17" s="92">
        <v>1976</v>
      </c>
      <c r="C17" s="93">
        <v>2217.9385623859944</v>
      </c>
      <c r="D17" s="94">
        <v>44.681209281897374</v>
      </c>
      <c r="E17" s="93">
        <v>210.43872589987132</v>
      </c>
      <c r="F17" s="95">
        <v>9.0315075072827184</v>
      </c>
      <c r="G17" s="93">
        <v>2428.3772882858666</v>
      </c>
      <c r="H17" s="94">
        <v>33.292948293864946</v>
      </c>
      <c r="I17" s="93">
        <v>7181.8565002216519</v>
      </c>
      <c r="J17" s="93">
        <v>2540.4896695566226</v>
      </c>
      <c r="K17" s="96">
        <v>9722.346169778275</v>
      </c>
      <c r="L17" s="95">
        <v>17.539392040827686</v>
      </c>
      <c r="M17" s="95">
        <v>4.5</v>
      </c>
      <c r="O17" s="44"/>
    </row>
    <row r="18" spans="2:15" ht="12.6" customHeight="1">
      <c r="B18" s="17">
        <v>1977</v>
      </c>
      <c r="C18" s="414">
        <v>1332.0930502968667</v>
      </c>
      <c r="D18" s="84">
        <v>18.54803211754168</v>
      </c>
      <c r="E18" s="414">
        <v>906.12850010537613</v>
      </c>
      <c r="F18" s="43">
        <v>35.667474304806667</v>
      </c>
      <c r="G18" s="414">
        <v>2238.2215504022424</v>
      </c>
      <c r="H18" s="84">
        <v>23.021413878058681</v>
      </c>
      <c r="I18" s="414">
        <v>8513.9495505185187</v>
      </c>
      <c r="J18" s="414">
        <v>3446.6181696619988</v>
      </c>
      <c r="K18" s="415">
        <v>11960.567720180517</v>
      </c>
      <c r="L18" s="43">
        <v>19.519326945790755</v>
      </c>
      <c r="M18" s="43">
        <v>3.6</v>
      </c>
      <c r="O18" s="45"/>
    </row>
    <row r="19" spans="2:15" s="16" customFormat="1" ht="12.6" customHeight="1">
      <c r="B19" s="92">
        <v>1978</v>
      </c>
      <c r="C19" s="93">
        <v>1597.8576048487321</v>
      </c>
      <c r="D19" s="94">
        <v>18.767524935021711</v>
      </c>
      <c r="E19" s="93">
        <v>915.60503768086346</v>
      </c>
      <c r="F19" s="95">
        <v>26.565316858718198</v>
      </c>
      <c r="G19" s="93">
        <v>2513.4626425295955</v>
      </c>
      <c r="H19" s="94">
        <v>21.014576409184535</v>
      </c>
      <c r="I19" s="93">
        <v>10111.807155367251</v>
      </c>
      <c r="J19" s="93">
        <v>4362.2232073428622</v>
      </c>
      <c r="K19" s="96">
        <v>14474.030362710113</v>
      </c>
      <c r="L19" s="95">
        <v>22.33269314218823</v>
      </c>
      <c r="M19" s="95">
        <v>4.0999999999999996</v>
      </c>
      <c r="O19" s="44"/>
    </row>
    <row r="20" spans="2:15" ht="12.6" customHeight="1">
      <c r="B20" s="17">
        <v>1979</v>
      </c>
      <c r="C20" s="414">
        <v>2042.3319259027794</v>
      </c>
      <c r="D20" s="84">
        <v>20.19749679283321</v>
      </c>
      <c r="E20" s="414">
        <v>263.7369824785801</v>
      </c>
      <c r="F20" s="43">
        <v>6.0459304795462039</v>
      </c>
      <c r="G20" s="414">
        <v>2306.0689083813595</v>
      </c>
      <c r="H20" s="84">
        <v>15.932458690445719</v>
      </c>
      <c r="I20" s="414">
        <v>12154.13908127003</v>
      </c>
      <c r="J20" s="414">
        <v>4625.9601898214423</v>
      </c>
      <c r="K20" s="415">
        <v>16780.099271091472</v>
      </c>
      <c r="L20" s="43">
        <v>23.603331441549429</v>
      </c>
      <c r="M20" s="43">
        <v>3.4</v>
      </c>
      <c r="O20" s="45"/>
    </row>
    <row r="21" spans="2:15" s="16" customFormat="1" ht="12.6" customHeight="1">
      <c r="B21" s="92">
        <v>1980</v>
      </c>
      <c r="C21" s="93">
        <v>181.68208541964927</v>
      </c>
      <c r="D21" s="94">
        <v>1.4948165740478316</v>
      </c>
      <c r="E21" s="93">
        <v>653.05262239922104</v>
      </c>
      <c r="F21" s="95">
        <v>14.117125863645363</v>
      </c>
      <c r="G21" s="93">
        <v>2200.6278932872083</v>
      </c>
      <c r="H21" s="94">
        <v>13.114510574311202</v>
      </c>
      <c r="I21" s="93">
        <v>13701.714352158018</v>
      </c>
      <c r="J21" s="93">
        <v>5279.0128122206634</v>
      </c>
      <c r="K21" s="96">
        <v>18980.727164378681</v>
      </c>
      <c r="L21" s="95">
        <v>24.85718784955791</v>
      </c>
      <c r="M21" s="95">
        <v>2.9</v>
      </c>
      <c r="O21" s="44"/>
    </row>
    <row r="22" spans="2:15" ht="12.6" customHeight="1">
      <c r="B22" s="17">
        <v>1981</v>
      </c>
      <c r="C22" s="414">
        <v>884.66094489219176</v>
      </c>
      <c r="D22" s="84">
        <v>6.4565712155052895</v>
      </c>
      <c r="E22" s="414">
        <v>1593.3155527132412</v>
      </c>
      <c r="F22" s="43">
        <v>30.182073985969339</v>
      </c>
      <c r="G22" s="414">
        <v>2477.9764976054357</v>
      </c>
      <c r="H22" s="84">
        <v>13.055224260616733</v>
      </c>
      <c r="I22" s="414">
        <v>14586.37529705021</v>
      </c>
      <c r="J22" s="414">
        <v>6872.3283649339046</v>
      </c>
      <c r="K22" s="415">
        <v>21458.703661984116</v>
      </c>
      <c r="L22" s="43">
        <v>26.371661367785943</v>
      </c>
      <c r="M22" s="43">
        <v>2.5</v>
      </c>
      <c r="O22" s="45"/>
    </row>
    <row r="23" spans="2:15" s="16" customFormat="1" ht="12.6" customHeight="1">
      <c r="B23" s="92">
        <v>1982</v>
      </c>
      <c r="C23" s="93">
        <v>2363.1534196202083</v>
      </c>
      <c r="D23" s="94">
        <v>16.201101174862178</v>
      </c>
      <c r="E23" s="93">
        <v>1001.831355421029</v>
      </c>
      <c r="F23" s="95">
        <v>14.577757380349857</v>
      </c>
      <c r="G23" s="93">
        <v>3364.9847750412373</v>
      </c>
      <c r="H23" s="94">
        <v>15.681211819904053</v>
      </c>
      <c r="I23" s="93">
        <v>16949.528716670418</v>
      </c>
      <c r="J23" s="93">
        <v>7874.1597203549336</v>
      </c>
      <c r="K23" s="96">
        <v>24823.688437025354</v>
      </c>
      <c r="L23" s="95">
        <v>28.385456649304469</v>
      </c>
      <c r="M23" s="95">
        <v>4</v>
      </c>
      <c r="O23" s="44"/>
    </row>
    <row r="24" spans="2:15" ht="12.6" customHeight="1">
      <c r="B24" s="17">
        <v>1983</v>
      </c>
      <c r="C24" s="414">
        <v>4169.327703611114</v>
      </c>
      <c r="D24" s="84">
        <v>24.598487505498859</v>
      </c>
      <c r="E24" s="414">
        <v>1252.8069882197324</v>
      </c>
      <c r="F24" s="43">
        <v>15.910357837690157</v>
      </c>
      <c r="G24" s="414">
        <v>5422.1346918308445</v>
      </c>
      <c r="H24" s="84">
        <v>21.842582763581383</v>
      </c>
      <c r="I24" s="414">
        <v>21118.856420281532</v>
      </c>
      <c r="J24" s="414">
        <v>9126.966708574666</v>
      </c>
      <c r="K24" s="415">
        <v>30245.823128856198</v>
      </c>
      <c r="L24" s="43">
        <v>32.459745595343342</v>
      </c>
      <c r="M24" s="43">
        <v>5.3</v>
      </c>
      <c r="O24" s="45"/>
    </row>
    <row r="25" spans="2:15" s="16" customFormat="1" ht="12.6" customHeight="1">
      <c r="B25" s="92">
        <v>1984</v>
      </c>
      <c r="C25" s="93">
        <v>4376.9467235452721</v>
      </c>
      <c r="D25" s="94">
        <v>20.725301770326272</v>
      </c>
      <c r="E25" s="93">
        <v>-481.95170163441071</v>
      </c>
      <c r="F25" s="95">
        <v>-5.2805243737946732</v>
      </c>
      <c r="G25" s="93">
        <v>3894.9950219108614</v>
      </c>
      <c r="H25" s="94">
        <v>12.877794746458129</v>
      </c>
      <c r="I25" s="93">
        <v>25495.803143826804</v>
      </c>
      <c r="J25" s="93">
        <v>8645.0150069402553</v>
      </c>
      <c r="K25" s="96">
        <v>34140.81815076706</v>
      </c>
      <c r="L25" s="95">
        <v>34.893898619716772</v>
      </c>
      <c r="M25" s="95">
        <v>4.4000000000000004</v>
      </c>
      <c r="O25" s="44"/>
    </row>
    <row r="26" spans="2:15" ht="12.6" customHeight="1">
      <c r="B26" s="17">
        <v>1985</v>
      </c>
      <c r="C26" s="414">
        <v>4074.5986642733078</v>
      </c>
      <c r="D26" s="84">
        <v>15.981448559544098</v>
      </c>
      <c r="E26" s="414">
        <v>-17.456014767119996</v>
      </c>
      <c r="F26" s="43">
        <v>-0.2019200053800512</v>
      </c>
      <c r="G26" s="414">
        <v>4057.1426495061896</v>
      </c>
      <c r="H26" s="84">
        <v>11.883554259273179</v>
      </c>
      <c r="I26" s="414">
        <v>29570.401808100112</v>
      </c>
      <c r="J26" s="414">
        <v>8627.5589921731353</v>
      </c>
      <c r="K26" s="415">
        <v>38197.960800273249</v>
      </c>
      <c r="L26" s="43">
        <v>36.992724159837799</v>
      </c>
      <c r="M26" s="43">
        <v>4.4000000000000004</v>
      </c>
      <c r="O26" s="45"/>
    </row>
    <row r="27" spans="2:15" s="16" customFormat="1" ht="12.6" customHeight="1">
      <c r="B27" s="92">
        <v>1986</v>
      </c>
      <c r="C27" s="93">
        <v>6203.8763689745174</v>
      </c>
      <c r="D27" s="94">
        <v>20.980020526048829</v>
      </c>
      <c r="E27" s="93">
        <v>427.86857844669066</v>
      </c>
      <c r="F27" s="95">
        <v>4.9593237071441667</v>
      </c>
      <c r="G27" s="93">
        <v>6631.7449474212044</v>
      </c>
      <c r="H27" s="94">
        <v>17.361515663353853</v>
      </c>
      <c r="I27" s="93">
        <v>35774.27817707463</v>
      </c>
      <c r="J27" s="93">
        <v>9055.4275706198259</v>
      </c>
      <c r="K27" s="96">
        <v>44829.705747694454</v>
      </c>
      <c r="L27" s="95">
        <v>41.222081497881476</v>
      </c>
      <c r="M27" s="95">
        <v>5.0999999999999996</v>
      </c>
      <c r="O27" s="44"/>
    </row>
    <row r="28" spans="2:15" ht="12.6" customHeight="1">
      <c r="B28" s="17">
        <v>1987</v>
      </c>
      <c r="C28" s="414">
        <v>5851.7837547146482</v>
      </c>
      <c r="D28" s="84">
        <v>16.357517336197912</v>
      </c>
      <c r="E28" s="414">
        <v>9.7236252116599644</v>
      </c>
      <c r="F28" s="43">
        <v>0.10737897394495312</v>
      </c>
      <c r="G28" s="414">
        <v>5861.5073799263118</v>
      </c>
      <c r="H28" s="84">
        <v>13.075052093617106</v>
      </c>
      <c r="I28" s="414">
        <v>41626.061931789278</v>
      </c>
      <c r="J28" s="414">
        <v>9065.1511958314859</v>
      </c>
      <c r="K28" s="415">
        <v>50691.213127620766</v>
      </c>
      <c r="L28" s="43">
        <v>44.89372223800288</v>
      </c>
      <c r="M28" s="43">
        <v>4.7</v>
      </c>
      <c r="O28" s="45"/>
    </row>
    <row r="29" spans="2:15" s="16" customFormat="1" ht="12.6" customHeight="1">
      <c r="B29" s="92">
        <v>1988</v>
      </c>
      <c r="C29" s="93">
        <v>3131.0363872880625</v>
      </c>
      <c r="D29" s="94">
        <v>7.5218174431651699</v>
      </c>
      <c r="E29" s="93">
        <v>440.62266084314979</v>
      </c>
      <c r="F29" s="95">
        <v>4.8606212000718259</v>
      </c>
      <c r="G29" s="93">
        <v>3571.6590481312087</v>
      </c>
      <c r="H29" s="94">
        <v>7.0459135375970581</v>
      </c>
      <c r="I29" s="93">
        <v>44757.09831907734</v>
      </c>
      <c r="J29" s="93">
        <v>9505.7738566746357</v>
      </c>
      <c r="K29" s="96">
        <v>54262.872175751974</v>
      </c>
      <c r="L29" s="95">
        <v>45.823871091447558</v>
      </c>
      <c r="M29" s="95">
        <v>4.0799772375677623</v>
      </c>
      <c r="O29" s="44"/>
    </row>
    <row r="30" spans="2:15" ht="12.6" customHeight="1">
      <c r="B30" s="17">
        <v>1989</v>
      </c>
      <c r="C30" s="414">
        <v>4248.6355675384912</v>
      </c>
      <c r="D30" s="84">
        <v>9.4926519526569599</v>
      </c>
      <c r="E30" s="414">
        <v>-361.03137286251149</v>
      </c>
      <c r="F30" s="43">
        <v>-3.7980219002265385</v>
      </c>
      <c r="G30" s="414">
        <v>3887.6041946759797</v>
      </c>
      <c r="H30" s="84">
        <v>7.164390749690547</v>
      </c>
      <c r="I30" s="414">
        <v>49005.733886615832</v>
      </c>
      <c r="J30" s="414">
        <v>9144.7424838121242</v>
      </c>
      <c r="K30" s="415">
        <v>58150.476370427954</v>
      </c>
      <c r="L30" s="43">
        <v>45.908398274969912</v>
      </c>
      <c r="M30" s="43">
        <v>3.5977164647128164</v>
      </c>
      <c r="O30" s="45"/>
    </row>
    <row r="31" spans="2:15" s="16" customFormat="1" ht="12.6" customHeight="1">
      <c r="B31" s="92">
        <v>1990</v>
      </c>
      <c r="C31" s="93">
        <v>3772.8828586586169</v>
      </c>
      <c r="D31" s="94">
        <v>7.6988600301097527</v>
      </c>
      <c r="E31" s="93">
        <v>692.17967631519787</v>
      </c>
      <c r="F31" s="95">
        <v>7.5691543806781132</v>
      </c>
      <c r="G31" s="93">
        <v>4465.0625349738184</v>
      </c>
      <c r="H31" s="94">
        <v>7.6784625228702286</v>
      </c>
      <c r="I31" s="93">
        <v>52778.616745274448</v>
      </c>
      <c r="J31" s="93">
        <v>9836.9221601273221</v>
      </c>
      <c r="K31" s="96">
        <v>62615.538905401772</v>
      </c>
      <c r="L31" s="95">
        <v>45.995018275472177</v>
      </c>
      <c r="M31" s="95">
        <v>3.3564694303057507</v>
      </c>
      <c r="O31" s="45"/>
    </row>
    <row r="32" spans="2:15" ht="12.6" customHeight="1">
      <c r="B32" s="17">
        <v>1991</v>
      </c>
      <c r="C32" s="414">
        <v>4581.0774474393693</v>
      </c>
      <c r="D32" s="84">
        <v>8.6797982401642564</v>
      </c>
      <c r="E32" s="414">
        <v>951.94145476479571</v>
      </c>
      <c r="F32" s="43">
        <v>9.6772287029307389</v>
      </c>
      <c r="G32" s="414">
        <v>5533.0189022041595</v>
      </c>
      <c r="H32" s="84">
        <v>8.8364949003526547</v>
      </c>
      <c r="I32" s="414">
        <v>57359.694192713818</v>
      </c>
      <c r="J32" s="414">
        <v>10788.863614892118</v>
      </c>
      <c r="K32" s="415">
        <v>68148.557807605932</v>
      </c>
      <c r="L32" s="43">
        <v>46.693319677724681</v>
      </c>
      <c r="M32" s="43">
        <v>3.122186876073862</v>
      </c>
      <c r="O32" s="45"/>
    </row>
    <row r="33" spans="2:15" s="16" customFormat="1" ht="12.6" customHeight="1">
      <c r="B33" s="92">
        <v>1992</v>
      </c>
      <c r="C33" s="93">
        <v>2221.325116458218</v>
      </c>
      <c r="D33" s="94">
        <v>3.8726237085489625</v>
      </c>
      <c r="E33" s="93">
        <v>1721.0889297471695</v>
      </c>
      <c r="F33" s="95">
        <v>15.952457934230541</v>
      </c>
      <c r="G33" s="93">
        <v>3942.4140462053911</v>
      </c>
      <c r="H33" s="94">
        <v>5.7850293139517994</v>
      </c>
      <c r="I33" s="93">
        <v>59581.019309172036</v>
      </c>
      <c r="J33" s="93">
        <v>12509.952544639287</v>
      </c>
      <c r="K33" s="96">
        <v>72090.971853811323</v>
      </c>
      <c r="L33" s="95">
        <v>46.755009584395665</v>
      </c>
      <c r="M33" s="95">
        <v>3.1294293459059741</v>
      </c>
      <c r="O33" s="45"/>
    </row>
    <row r="34" spans="2:15" ht="12.6" customHeight="1">
      <c r="B34" s="17">
        <v>1993</v>
      </c>
      <c r="C34" s="414">
        <v>5470.9054308408886</v>
      </c>
      <c r="D34" s="84">
        <v>9.1822957953300488</v>
      </c>
      <c r="E34" s="414">
        <v>2958.9834523956597</v>
      </c>
      <c r="F34" s="43">
        <v>23.65303498823927</v>
      </c>
      <c r="G34" s="414">
        <v>8429.8888832365483</v>
      </c>
      <c r="H34" s="84">
        <v>11.693404411763211</v>
      </c>
      <c r="I34" s="414">
        <v>65051.924740012924</v>
      </c>
      <c r="J34" s="414">
        <v>15468.935997034947</v>
      </c>
      <c r="K34" s="415">
        <v>80520.860737047871</v>
      </c>
      <c r="L34" s="43">
        <v>50.554754481342179</v>
      </c>
      <c r="M34" s="43">
        <v>4.4824523070715694</v>
      </c>
      <c r="O34" s="45"/>
    </row>
    <row r="35" spans="2:15" s="16" customFormat="1" ht="12.6" customHeight="1">
      <c r="B35" s="92">
        <v>1994</v>
      </c>
      <c r="C35" s="93">
        <v>5052.343044846406</v>
      </c>
      <c r="D35" s="94">
        <v>7.7666311412592988</v>
      </c>
      <c r="E35" s="93">
        <v>3494.3787562771176</v>
      </c>
      <c r="F35" s="95">
        <v>22.589651653784802</v>
      </c>
      <c r="G35" s="93">
        <v>8546.7218011235236</v>
      </c>
      <c r="H35" s="94">
        <v>10.614295131585887</v>
      </c>
      <c r="I35" s="93">
        <v>70104.26778485933</v>
      </c>
      <c r="J35" s="93">
        <v>18963.314753312065</v>
      </c>
      <c r="K35" s="96">
        <v>89067.582538171395</v>
      </c>
      <c r="L35" s="95">
        <v>53.26412329993768</v>
      </c>
      <c r="M35" s="95">
        <v>4.5553690984887671</v>
      </c>
      <c r="O35" s="45"/>
    </row>
    <row r="36" spans="2:15" ht="12.6" customHeight="1">
      <c r="B36" s="17">
        <v>1995</v>
      </c>
      <c r="C36" s="414">
        <v>6295.2985036663595</v>
      </c>
      <c r="D36" s="84">
        <v>8.9799076469720678</v>
      </c>
      <c r="E36" s="414">
        <v>2192.7792271970793</v>
      </c>
      <c r="F36" s="43">
        <v>11.563269690569768</v>
      </c>
      <c r="G36" s="414">
        <v>8488.0777308634424</v>
      </c>
      <c r="H36" s="84">
        <v>9.5299293962825757</v>
      </c>
      <c r="I36" s="414">
        <v>76399.56628852569</v>
      </c>
      <c r="J36" s="414">
        <v>21156.093980509144</v>
      </c>
      <c r="K36" s="415">
        <v>97555.660269034837</v>
      </c>
      <c r="L36" s="43">
        <v>55.371682557076952</v>
      </c>
      <c r="M36" s="43">
        <v>4.8633277019452308</v>
      </c>
      <c r="O36" s="45"/>
    </row>
    <row r="37" spans="2:15" s="16" customFormat="1" ht="12.6" customHeight="1">
      <c r="B37" s="92">
        <v>1996</v>
      </c>
      <c r="C37" s="93">
        <v>3601.5565125760186</v>
      </c>
      <c r="D37" s="94">
        <v>4.7141059662231743</v>
      </c>
      <c r="E37" s="93">
        <v>356.30037135818202</v>
      </c>
      <c r="F37" s="95">
        <v>1.6841500689420141</v>
      </c>
      <c r="G37" s="93">
        <v>3957.8568839342042</v>
      </c>
      <c r="H37" s="94">
        <v>4.0570243418161445</v>
      </c>
      <c r="I37" s="93">
        <v>80001.122801101708</v>
      </c>
      <c r="J37" s="93">
        <v>21512.394351867326</v>
      </c>
      <c r="K37" s="96">
        <v>101513.51715296904</v>
      </c>
      <c r="L37" s="95">
        <v>55.736003372012199</v>
      </c>
      <c r="M37" s="95">
        <v>3.5657860631123444</v>
      </c>
      <c r="O37" s="45"/>
    </row>
    <row r="38" spans="2:15" ht="12.6" customHeight="1">
      <c r="B38" s="17">
        <v>1997</v>
      </c>
      <c r="C38" s="414">
        <v>5098.75612595657</v>
      </c>
      <c r="D38" s="84">
        <v>6.3733557073105906</v>
      </c>
      <c r="E38" s="414">
        <v>647.44227960146236</v>
      </c>
      <c r="F38" s="43">
        <v>3.009624447244585</v>
      </c>
      <c r="G38" s="414">
        <v>5746.1984055580251</v>
      </c>
      <c r="H38" s="84">
        <v>5.6605253829390758</v>
      </c>
      <c r="I38" s="414">
        <v>85099.878927058278</v>
      </c>
      <c r="J38" s="414">
        <v>22159.836631468788</v>
      </c>
      <c r="K38" s="415">
        <v>107259.71555852707</v>
      </c>
      <c r="L38" s="43">
        <v>56.959215241375617</v>
      </c>
      <c r="M38" s="43">
        <v>2.594131123742287</v>
      </c>
      <c r="O38" s="45"/>
    </row>
    <row r="39" spans="2:15" s="16" customFormat="1" ht="12.6" customHeight="1">
      <c r="B39" s="427">
        <v>1998</v>
      </c>
      <c r="C39" s="428">
        <v>-1366.084603533367</v>
      </c>
      <c r="D39" s="429">
        <v>-1.6052720882297378</v>
      </c>
      <c r="E39" s="428">
        <v>5709.0648895736304</v>
      </c>
      <c r="F39" s="430">
        <v>25.763118133579958</v>
      </c>
      <c r="G39" s="428">
        <v>4342.9802860402706</v>
      </c>
      <c r="H39" s="429">
        <v>4.0490320745541144</v>
      </c>
      <c r="I39" s="428">
        <v>83733.794323524911</v>
      </c>
      <c r="J39" s="428">
        <v>27868.901521042419</v>
      </c>
      <c r="K39" s="431">
        <v>111602.69584456734</v>
      </c>
      <c r="L39" s="430">
        <v>56.990087023026859</v>
      </c>
      <c r="M39" s="430">
        <v>2.4503111595624349</v>
      </c>
      <c r="O39" s="45"/>
    </row>
    <row r="40" spans="2:15" ht="12.75" customHeight="1">
      <c r="B40" s="17" t="s">
        <v>121</v>
      </c>
      <c r="C40" s="416" t="s">
        <v>28</v>
      </c>
      <c r="D40" s="84" t="s">
        <v>28</v>
      </c>
      <c r="E40" s="416" t="s">
        <v>28</v>
      </c>
      <c r="F40" s="57" t="s">
        <v>28</v>
      </c>
      <c r="G40" s="416" t="s">
        <v>28</v>
      </c>
      <c r="H40" s="84" t="s">
        <v>28</v>
      </c>
      <c r="I40" s="414">
        <v>97938.991339578337</v>
      </c>
      <c r="J40" s="414">
        <v>13663.664716612282</v>
      </c>
      <c r="K40" s="415">
        <v>111602.65605619061</v>
      </c>
      <c r="L40" s="43">
        <v>56.990087023026859</v>
      </c>
      <c r="M40" s="59">
        <v>2.4503111595624349</v>
      </c>
      <c r="O40" s="48"/>
    </row>
    <row r="41" spans="2:15" ht="12.6" customHeight="1">
      <c r="B41" s="92">
        <v>1999</v>
      </c>
      <c r="C41" s="100">
        <v>3256.840030421663</v>
      </c>
      <c r="D41" s="94">
        <v>3.3253763244604038</v>
      </c>
      <c r="E41" s="100">
        <v>3114.7339733877197</v>
      </c>
      <c r="F41" s="95">
        <v>22.7957435870102</v>
      </c>
      <c r="G41" s="100">
        <v>6371.5740038093936</v>
      </c>
      <c r="H41" s="94">
        <v>5.7091598255523435</v>
      </c>
      <c r="I41" s="93">
        <v>101195.83137</v>
      </c>
      <c r="J41" s="93">
        <v>16778.398690000002</v>
      </c>
      <c r="K41" s="96">
        <v>117974.23006</v>
      </c>
      <c r="L41" s="95">
        <v>57.995870991883947</v>
      </c>
      <c r="M41" s="99">
        <v>2.4362603368159541</v>
      </c>
      <c r="O41" s="48"/>
    </row>
    <row r="42" spans="2:15" ht="12.6" customHeight="1">
      <c r="B42" s="17">
        <v>2000</v>
      </c>
      <c r="C42" s="417">
        <v>2787.6746299999941</v>
      </c>
      <c r="D42" s="84">
        <v>2.7547326725420964</v>
      </c>
      <c r="E42" s="417">
        <v>-56.497690000000148</v>
      </c>
      <c r="F42" s="43">
        <v>-0.33672873701393813</v>
      </c>
      <c r="G42" s="417">
        <v>2731.1769400000048</v>
      </c>
      <c r="H42" s="84">
        <v>2.3150623137027191</v>
      </c>
      <c r="I42" s="414">
        <v>103983.50599999999</v>
      </c>
      <c r="J42" s="414">
        <v>16721.901000000002</v>
      </c>
      <c r="K42" s="415">
        <v>120705.40700000001</v>
      </c>
      <c r="L42" s="43">
        <v>56.61707472961217</v>
      </c>
      <c r="M42" s="59">
        <v>1.338438987583616</v>
      </c>
      <c r="O42" s="48"/>
    </row>
    <row r="43" spans="2:15" ht="12.6" customHeight="1">
      <c r="B43" s="92">
        <v>2001</v>
      </c>
      <c r="C43" s="100">
        <v>1236.4520000000048</v>
      </c>
      <c r="D43" s="94">
        <v>1.1890847381122203</v>
      </c>
      <c r="E43" s="100">
        <v>-529.35100000000239</v>
      </c>
      <c r="F43" s="95">
        <v>-3.1656149620787875</v>
      </c>
      <c r="G43" s="100">
        <v>707.10099999999511</v>
      </c>
      <c r="H43" s="94">
        <v>0.58580722900010196</v>
      </c>
      <c r="I43" s="93">
        <v>105219.958</v>
      </c>
      <c r="J43" s="93">
        <v>16192.55</v>
      </c>
      <c r="K43" s="96">
        <v>121412.508</v>
      </c>
      <c r="L43" s="95">
        <v>55.163512360368536</v>
      </c>
      <c r="M43" s="99">
        <v>0.64276590790969712</v>
      </c>
      <c r="O43" s="39"/>
    </row>
    <row r="44" spans="2:15" ht="12.6" customHeight="1">
      <c r="B44" s="17">
        <v>2002</v>
      </c>
      <c r="C44" s="417">
        <v>3028.2360000000044</v>
      </c>
      <c r="D44" s="84">
        <v>2.87800533050964</v>
      </c>
      <c r="E44" s="417">
        <v>-487.39599999999882</v>
      </c>
      <c r="F44" s="43">
        <v>-3.0100015130414843</v>
      </c>
      <c r="G44" s="417">
        <v>2540.8399999999965</v>
      </c>
      <c r="H44" s="84">
        <v>2.0927333121229954</v>
      </c>
      <c r="I44" s="414">
        <v>108248.194</v>
      </c>
      <c r="J44" s="414">
        <v>15705.154</v>
      </c>
      <c r="K44" s="415">
        <v>123953.348</v>
      </c>
      <c r="L44" s="43">
        <v>54.773264863987656</v>
      </c>
      <c r="M44" s="59">
        <v>1.0560636546779207</v>
      </c>
      <c r="O44" s="39"/>
    </row>
    <row r="45" spans="2:15" ht="12.6" customHeight="1">
      <c r="B45" s="92">
        <v>2003</v>
      </c>
      <c r="C45" s="100">
        <v>4730.372000000003</v>
      </c>
      <c r="D45" s="94">
        <v>4.3699315667104823</v>
      </c>
      <c r="E45" s="100">
        <v>-1806.0850000000009</v>
      </c>
      <c r="F45" s="95">
        <v>-11.499950907835739</v>
      </c>
      <c r="G45" s="100">
        <v>2924.2880000000005</v>
      </c>
      <c r="H45" s="94">
        <v>2.359184360232045</v>
      </c>
      <c r="I45" s="93">
        <v>112978.56600000001</v>
      </c>
      <c r="J45" s="93">
        <v>13899.069</v>
      </c>
      <c r="K45" s="96">
        <v>126877.636</v>
      </c>
      <c r="L45" s="95">
        <v>54.925567150821294</v>
      </c>
      <c r="M45" s="99">
        <v>1.5141176273242525</v>
      </c>
      <c r="N45" s="41"/>
      <c r="O45" s="39"/>
    </row>
    <row r="46" spans="2:15" ht="12.6" customHeight="1">
      <c r="B46" s="17">
        <v>2004</v>
      </c>
      <c r="C46" s="417">
        <v>9459.9699999999866</v>
      </c>
      <c r="D46" s="84">
        <v>8.373243115866762</v>
      </c>
      <c r="E46" s="417">
        <v>-787.18399999999929</v>
      </c>
      <c r="F46" s="43">
        <v>-5.6635735817988913</v>
      </c>
      <c r="G46" s="417">
        <v>8672.7840000000142</v>
      </c>
      <c r="H46" s="84">
        <v>6.8355498048529331</v>
      </c>
      <c r="I46" s="414">
        <v>122438.53599999999</v>
      </c>
      <c r="J46" s="414">
        <v>13111.885</v>
      </c>
      <c r="K46" s="415">
        <v>135550.42000000001</v>
      </c>
      <c r="L46" s="43">
        <v>56.127372187364067</v>
      </c>
      <c r="M46" s="59">
        <v>1.9171858268497328</v>
      </c>
      <c r="O46" s="39"/>
    </row>
    <row r="47" spans="2:15" ht="12.6" customHeight="1">
      <c r="B47" s="92">
        <v>2005</v>
      </c>
      <c r="C47" s="100">
        <v>7255.939000000013</v>
      </c>
      <c r="D47" s="94">
        <v>5.9261889573720588</v>
      </c>
      <c r="E47" s="100">
        <v>-1477.2479999999996</v>
      </c>
      <c r="F47" s="95">
        <v>-11.266480753911429</v>
      </c>
      <c r="G47" s="100">
        <v>5778.6919999999809</v>
      </c>
      <c r="H47" s="94">
        <v>4.2631310179636328</v>
      </c>
      <c r="I47" s="93">
        <v>129694.47500000001</v>
      </c>
      <c r="J47" s="93">
        <v>11634.637000000001</v>
      </c>
      <c r="K47" s="96">
        <v>141329.11199999999</v>
      </c>
      <c r="L47" s="95">
        <v>55.859267626762566</v>
      </c>
      <c r="M47" s="99">
        <v>1.7977208607492479</v>
      </c>
      <c r="O47" s="39"/>
    </row>
    <row r="48" spans="2:15" ht="12.6" customHeight="1">
      <c r="B48" s="17">
        <v>2006</v>
      </c>
      <c r="C48" s="417">
        <v>7251.9489999999932</v>
      </c>
      <c r="D48" s="84">
        <v>5.5915635573527656</v>
      </c>
      <c r="E48" s="417">
        <v>-3315.84</v>
      </c>
      <c r="F48" s="43">
        <v>-28.499728869925207</v>
      </c>
      <c r="G48" s="417">
        <v>3936.1089999999967</v>
      </c>
      <c r="H48" s="84">
        <v>2.785065967158979</v>
      </c>
      <c r="I48" s="414">
        <v>136946.424</v>
      </c>
      <c r="J48" s="414">
        <v>8318.7970000000005</v>
      </c>
      <c r="K48" s="415">
        <v>145265.22099999999</v>
      </c>
      <c r="L48" s="43">
        <v>54.513025341635021</v>
      </c>
      <c r="M48" s="59">
        <v>1.6573600670826163</v>
      </c>
      <c r="O48" s="39"/>
    </row>
    <row r="49" spans="2:15" ht="12.6" customHeight="1">
      <c r="B49" s="92">
        <v>2007</v>
      </c>
      <c r="C49" s="100">
        <v>3135.9919999999984</v>
      </c>
      <c r="D49" s="94">
        <v>2.2899407727506622</v>
      </c>
      <c r="E49" s="100">
        <v>-1024.8800000000001</v>
      </c>
      <c r="F49" s="95">
        <v>-12.320050603470671</v>
      </c>
      <c r="G49" s="100">
        <v>2111.1120000000228</v>
      </c>
      <c r="H49" s="94">
        <v>1.453281098852989</v>
      </c>
      <c r="I49" s="93">
        <v>140082.416</v>
      </c>
      <c r="J49" s="93">
        <v>7293.9170000000004</v>
      </c>
      <c r="K49" s="96">
        <v>147376.33300000001</v>
      </c>
      <c r="L49" s="95">
        <v>52.19689912649347</v>
      </c>
      <c r="M49" s="99">
        <v>1.0163383677987541</v>
      </c>
      <c r="O49" s="39"/>
    </row>
    <row r="50" spans="2:15" s="58" customFormat="1" ht="12.6" customHeight="1">
      <c r="B50" s="17">
        <v>2008</v>
      </c>
      <c r="C50" s="417">
        <v>14019.360000000015</v>
      </c>
      <c r="D50" s="84">
        <v>10.007937041862567</v>
      </c>
      <c r="E50" s="417">
        <v>575.54500000000007</v>
      </c>
      <c r="F50" s="43">
        <v>7.8907533496748048</v>
      </c>
      <c r="G50" s="417">
        <v>14594.904999999999</v>
      </c>
      <c r="H50" s="84">
        <v>9.9031538530681171</v>
      </c>
      <c r="I50" s="414">
        <v>154101.77600000001</v>
      </c>
      <c r="J50" s="414">
        <v>7869.4620000000004</v>
      </c>
      <c r="K50" s="415">
        <v>161971.23800000001</v>
      </c>
      <c r="L50" s="43">
        <v>55.482828992117618</v>
      </c>
      <c r="M50" s="59">
        <v>3.27615773834804</v>
      </c>
      <c r="O50" s="66"/>
    </row>
    <row r="51" spans="2:15" s="58" customFormat="1" ht="12.6" customHeight="1">
      <c r="B51" s="92">
        <v>2009</v>
      </c>
      <c r="C51" s="100">
        <v>9521.4109999999928</v>
      </c>
      <c r="D51" s="94">
        <v>6.1786510494207363</v>
      </c>
      <c r="E51" s="100">
        <v>-2777.2250000000004</v>
      </c>
      <c r="F51" s="95">
        <v>-35.291167299619723</v>
      </c>
      <c r="G51" s="100">
        <v>6744.185999999987</v>
      </c>
      <c r="H51" s="94">
        <v>4.1638170352195409</v>
      </c>
      <c r="I51" s="93">
        <v>163623.18700000001</v>
      </c>
      <c r="J51" s="93">
        <v>5092.2370000000001</v>
      </c>
      <c r="K51" s="96">
        <v>168715.424</v>
      </c>
      <c r="L51" s="95">
        <v>58.952581692564031</v>
      </c>
      <c r="M51" s="99">
        <v>2.4739279662860754</v>
      </c>
      <c r="O51" s="66"/>
    </row>
    <row r="52" spans="2:15" s="58" customFormat="1" ht="12.6" customHeight="1">
      <c r="B52" s="17">
        <v>2010</v>
      </c>
      <c r="C52" s="417">
        <v>9291.0829999999842</v>
      </c>
      <c r="D52" s="84">
        <v>5.6783412976792738</v>
      </c>
      <c r="E52" s="417">
        <v>-1236.1640000000002</v>
      </c>
      <c r="F52" s="43">
        <v>-24.275460863270901</v>
      </c>
      <c r="G52" s="417">
        <v>8054.9189999999944</v>
      </c>
      <c r="H52" s="84">
        <v>4.7742635551803456</v>
      </c>
      <c r="I52" s="414">
        <v>172914.27</v>
      </c>
      <c r="J52" s="414">
        <v>3856.0729999999999</v>
      </c>
      <c r="K52" s="415">
        <v>176770.34299999999</v>
      </c>
      <c r="L52" s="43">
        <v>59.99791105715402</v>
      </c>
      <c r="M52" s="59">
        <v>2.6653054065259409</v>
      </c>
      <c r="O52" s="66"/>
    </row>
    <row r="53" spans="2:15" s="58" customFormat="1" ht="12.6" customHeight="1">
      <c r="B53" s="92">
        <v>2011</v>
      </c>
      <c r="C53" s="100">
        <v>7636.8850000000093</v>
      </c>
      <c r="D53" s="94">
        <v>4.4165730219952408</v>
      </c>
      <c r="E53" s="100">
        <v>-1231.665</v>
      </c>
      <c r="F53" s="95">
        <v>-31.940915018984338</v>
      </c>
      <c r="G53" s="100">
        <v>6405.2200000000012</v>
      </c>
      <c r="H53" s="94">
        <v>3.6234698034160635</v>
      </c>
      <c r="I53" s="93">
        <v>180551.155</v>
      </c>
      <c r="J53" s="93">
        <v>2624.4079999999999</v>
      </c>
      <c r="K53" s="96">
        <v>183175.56299999999</v>
      </c>
      <c r="L53" s="95">
        <v>59.351131007941724</v>
      </c>
      <c r="M53" s="99">
        <v>1.4132406229664785</v>
      </c>
      <c r="O53" s="66"/>
    </row>
    <row r="54" spans="2:15" ht="12.6" customHeight="1">
      <c r="B54" s="17">
        <v>2012</v>
      </c>
      <c r="C54" s="417">
        <v>8999</v>
      </c>
      <c r="D54" s="84">
        <v>4.9841830145035626</v>
      </c>
      <c r="E54" s="417">
        <v>-2624.4079999999999</v>
      </c>
      <c r="F54" s="43">
        <v>-100</v>
      </c>
      <c r="G54" s="417">
        <v>6374.5920000000042</v>
      </c>
      <c r="H54" s="84">
        <v>3.4800449883153921</v>
      </c>
      <c r="I54" s="414">
        <v>189550.155</v>
      </c>
      <c r="J54" s="416" t="s">
        <v>14</v>
      </c>
      <c r="K54" s="415">
        <v>189550.155</v>
      </c>
      <c r="L54" s="43">
        <v>59.772947433824122</v>
      </c>
      <c r="M54" s="59">
        <v>2.191402003907946</v>
      </c>
      <c r="O54" s="39"/>
    </row>
    <row r="55" spans="2:15" ht="12.6" customHeight="1">
      <c r="B55" s="92">
        <v>2013</v>
      </c>
      <c r="C55" s="100">
        <v>4391.6873199999973</v>
      </c>
      <c r="D55" s="94">
        <v>2.3168998833052905</v>
      </c>
      <c r="E55" s="101" t="s">
        <v>14</v>
      </c>
      <c r="F55" s="98" t="s">
        <v>14</v>
      </c>
      <c r="G55" s="100">
        <v>4391.6873199999973</v>
      </c>
      <c r="H55" s="94">
        <v>2.3168998833052905</v>
      </c>
      <c r="I55" s="93">
        <v>193941.84232</v>
      </c>
      <c r="J55" s="97" t="s">
        <v>14</v>
      </c>
      <c r="K55" s="96">
        <v>193941.84232</v>
      </c>
      <c r="L55" s="95">
        <v>60.129691176263087</v>
      </c>
      <c r="M55" s="99">
        <v>1.3031010221705466</v>
      </c>
      <c r="O55" s="39"/>
    </row>
    <row r="56" spans="2:15" ht="12.6" customHeight="1">
      <c r="B56" s="17">
        <v>2014</v>
      </c>
      <c r="C56" s="417">
        <v>2269.3305000000109</v>
      </c>
      <c r="D56" s="84">
        <v>1.1701087670682548</v>
      </c>
      <c r="E56" s="418" t="s">
        <v>14</v>
      </c>
      <c r="F56" s="57" t="s">
        <v>14</v>
      </c>
      <c r="G56" s="417">
        <v>2269.3305000000109</v>
      </c>
      <c r="H56" s="84">
        <v>1.1701087670682548</v>
      </c>
      <c r="I56" s="414">
        <v>196211.17282000001</v>
      </c>
      <c r="J56" s="416" t="s">
        <v>14</v>
      </c>
      <c r="K56" s="415">
        <v>196211.17282000001</v>
      </c>
      <c r="L56" s="43">
        <v>59.382784583007776</v>
      </c>
      <c r="M56" s="59">
        <v>0.96515832712810501</v>
      </c>
      <c r="O56" s="39"/>
    </row>
    <row r="57" spans="2:15" ht="12.6" customHeight="1" thickBot="1">
      <c r="B57" s="105">
        <v>2015</v>
      </c>
      <c r="C57" s="432">
        <v>2901.4991799999843</v>
      </c>
      <c r="D57" s="433">
        <v>1.4787634864512831</v>
      </c>
      <c r="E57" s="434" t="s">
        <v>14</v>
      </c>
      <c r="F57" s="435" t="s">
        <v>14</v>
      </c>
      <c r="G57" s="432">
        <v>2901.4991799999843</v>
      </c>
      <c r="H57" s="433">
        <v>1.4787634864512831</v>
      </c>
      <c r="I57" s="432">
        <v>199112.67199999999</v>
      </c>
      <c r="J57" s="434" t="s">
        <v>14</v>
      </c>
      <c r="K57" s="436">
        <v>199112.67199999999</v>
      </c>
      <c r="L57" s="437">
        <v>58.580462426099466</v>
      </c>
      <c r="M57" s="437">
        <v>0.54755801214983268</v>
      </c>
      <c r="O57" s="44"/>
    </row>
    <row r="58" spans="2:15" ht="14.4" customHeight="1" thickTop="1">
      <c r="B58" s="16" t="s">
        <v>138</v>
      </c>
      <c r="C58" s="419"/>
      <c r="D58" s="420"/>
      <c r="E58" s="421"/>
      <c r="F58" s="421"/>
      <c r="G58" s="421"/>
      <c r="H58" s="421"/>
      <c r="I58" s="421"/>
      <c r="J58" s="421"/>
      <c r="K58" s="421"/>
      <c r="L58" s="422"/>
      <c r="M58" s="422"/>
    </row>
    <row r="59" spans="2:15" ht="10.95" customHeight="1">
      <c r="B59" s="421" t="s">
        <v>139</v>
      </c>
      <c r="C59" s="421"/>
      <c r="D59" s="423"/>
      <c r="E59" s="421"/>
      <c r="F59" s="421"/>
      <c r="G59" s="421"/>
      <c r="H59" s="421"/>
      <c r="I59" s="421"/>
      <c r="J59" s="421"/>
      <c r="K59" s="421"/>
      <c r="L59" s="422"/>
      <c r="M59" s="422"/>
    </row>
    <row r="60" spans="2:15" ht="10.95" customHeight="1">
      <c r="B60" s="17" t="s">
        <v>84</v>
      </c>
      <c r="C60" s="421"/>
      <c r="D60" s="423"/>
      <c r="E60" s="421"/>
      <c r="F60" s="421"/>
      <c r="G60" s="421"/>
      <c r="H60" s="421"/>
      <c r="I60" s="421"/>
      <c r="J60" s="421"/>
      <c r="K60" s="421"/>
      <c r="L60" s="422"/>
      <c r="M60" s="422"/>
    </row>
    <row r="61" spans="2:15" ht="10.95" customHeight="1">
      <c r="B61" s="17" t="s">
        <v>148</v>
      </c>
      <c r="C61" s="421"/>
      <c r="D61" s="423"/>
      <c r="E61" s="421"/>
      <c r="F61" s="421"/>
      <c r="G61" s="421"/>
      <c r="H61" s="421"/>
      <c r="I61" s="421"/>
      <c r="J61" s="421"/>
      <c r="K61" s="421"/>
      <c r="L61" s="422"/>
      <c r="M61" s="422"/>
    </row>
    <row r="62" spans="2:15" ht="10.95" customHeight="1" thickBot="1">
      <c r="B62" s="148" t="s">
        <v>86</v>
      </c>
      <c r="C62" s="424"/>
      <c r="D62" s="425"/>
      <c r="E62" s="424"/>
      <c r="F62" s="424"/>
      <c r="G62" s="424"/>
      <c r="H62" s="424"/>
      <c r="I62" s="424"/>
      <c r="J62" s="424"/>
      <c r="K62" s="424"/>
      <c r="L62" s="426"/>
      <c r="M62" s="426"/>
    </row>
    <row r="63" spans="2:15" ht="12" customHeight="1" thickTop="1">
      <c r="B63" s="17"/>
      <c r="C63" s="421"/>
      <c r="D63" s="423"/>
      <c r="E63" s="421"/>
      <c r="F63" s="421"/>
      <c r="G63" s="421"/>
      <c r="H63" s="421"/>
      <c r="I63" s="421"/>
      <c r="J63" s="421"/>
      <c r="K63" s="421"/>
      <c r="L63" s="422"/>
      <c r="M63" s="422"/>
    </row>
    <row r="64" spans="2:15" ht="12" customHeight="1">
      <c r="C64" s="5"/>
      <c r="D64" s="42"/>
      <c r="E64" s="5"/>
      <c r="F64" s="5"/>
      <c r="G64" s="5"/>
      <c r="H64" s="5"/>
      <c r="I64" s="5"/>
      <c r="J64" s="5"/>
      <c r="K64" s="5"/>
      <c r="L64" s="37"/>
      <c r="M64" s="37"/>
    </row>
    <row r="65" spans="3:13" ht="12" customHeight="1">
      <c r="C65" s="5"/>
      <c r="D65" s="42"/>
      <c r="E65" s="5"/>
      <c r="F65" s="5"/>
      <c r="G65" s="5"/>
      <c r="H65" s="5"/>
      <c r="I65" s="5"/>
      <c r="J65" s="5"/>
      <c r="K65" s="5"/>
      <c r="L65" s="37"/>
      <c r="M65" s="37"/>
    </row>
    <row r="66" spans="3:13" ht="12" customHeight="1">
      <c r="C66" s="5"/>
      <c r="D66" s="42"/>
      <c r="E66" s="5"/>
      <c r="F66" s="5"/>
      <c r="G66" s="5"/>
      <c r="H66" s="5"/>
      <c r="I66" s="5"/>
      <c r="J66" s="5"/>
      <c r="K66" s="5"/>
      <c r="L66" s="37"/>
      <c r="M66" s="37"/>
    </row>
    <row r="67" spans="3:13" ht="12" customHeight="1">
      <c r="C67" s="5"/>
      <c r="D67" s="42"/>
      <c r="E67" s="5"/>
      <c r="F67" s="5"/>
      <c r="G67" s="5"/>
      <c r="H67" s="5"/>
      <c r="I67" s="5"/>
      <c r="J67" s="5"/>
      <c r="K67" s="5"/>
      <c r="L67" s="37"/>
      <c r="M67" s="37"/>
    </row>
    <row r="68" spans="3:13" ht="12" customHeight="1">
      <c r="D68" s="42"/>
    </row>
    <row r="69" spans="3:13" ht="12" customHeight="1">
      <c r="D69" s="42"/>
    </row>
    <row r="70" spans="3:13" ht="12" customHeight="1">
      <c r="D70" s="42"/>
    </row>
    <row r="71" spans="3:13" ht="12" customHeight="1">
      <c r="D71" s="42"/>
    </row>
    <row r="72" spans="3:13" ht="12" customHeight="1">
      <c r="D72" s="42"/>
    </row>
    <row r="73" spans="3:13" ht="12" customHeight="1">
      <c r="D73" s="42"/>
    </row>
    <row r="74" spans="3:13" ht="12" customHeight="1">
      <c r="D74" s="42"/>
    </row>
    <row r="75" spans="3:13" ht="12" customHeight="1">
      <c r="D75" s="42"/>
    </row>
    <row r="76" spans="3:13" ht="12" customHeight="1">
      <c r="D76" s="42"/>
    </row>
    <row r="77" spans="3:13" ht="12" customHeight="1">
      <c r="D77" s="42"/>
    </row>
    <row r="78" spans="3:13" ht="12" customHeight="1">
      <c r="D78" s="42"/>
    </row>
    <row r="79" spans="3:13" ht="12" customHeight="1">
      <c r="D79" s="42"/>
    </row>
    <row r="80" spans="3:13" ht="12" customHeight="1">
      <c r="D80" s="42"/>
    </row>
    <row r="81" spans="4:4" ht="12" customHeight="1">
      <c r="D81" s="42"/>
    </row>
    <row r="82" spans="4:4" ht="12" customHeight="1">
      <c r="D82" s="42"/>
    </row>
    <row r="83" spans="4:4" ht="12" customHeight="1">
      <c r="D83" s="42"/>
    </row>
    <row r="84" spans="4:4" ht="12" customHeight="1">
      <c r="D84" s="42"/>
    </row>
    <row r="85" spans="4:4" ht="12" customHeight="1">
      <c r="D85" s="42"/>
    </row>
    <row r="86" spans="4:4" ht="12" customHeight="1">
      <c r="D86" s="42"/>
    </row>
    <row r="87" spans="4:4" ht="12" customHeight="1">
      <c r="D87" s="42"/>
    </row>
    <row r="88" spans="4:4" ht="12" customHeight="1">
      <c r="D88" s="42"/>
    </row>
    <row r="89" spans="4:4" ht="12" customHeight="1">
      <c r="D89" s="42"/>
    </row>
    <row r="90" spans="4:4" ht="12" customHeight="1">
      <c r="D90" s="42"/>
    </row>
    <row r="91" spans="4:4" ht="12" customHeight="1">
      <c r="D91" s="42"/>
    </row>
    <row r="92" spans="4:4" ht="12" customHeight="1">
      <c r="D92" s="42"/>
    </row>
    <row r="93" spans="4:4" ht="12" customHeight="1">
      <c r="D93" s="42"/>
    </row>
    <row r="94" spans="4:4" ht="12" customHeight="1">
      <c r="D94" s="42"/>
    </row>
    <row r="95" spans="4:4" ht="12" customHeight="1">
      <c r="D95" s="42"/>
    </row>
    <row r="96" spans="4:4" ht="12" customHeight="1">
      <c r="D96" s="42"/>
    </row>
    <row r="97" spans="4:4" ht="12" customHeight="1">
      <c r="D97" s="42"/>
    </row>
    <row r="98" spans="4:4" ht="12" customHeight="1">
      <c r="D98" s="42"/>
    </row>
    <row r="99" spans="4:4" ht="12" customHeight="1">
      <c r="D99" s="42"/>
    </row>
    <row r="100" spans="4:4" ht="12" customHeight="1">
      <c r="D100" s="42"/>
    </row>
    <row r="101" spans="4:4" ht="12" customHeight="1">
      <c r="D101" s="42"/>
    </row>
  </sheetData>
  <customSheetViews>
    <customSheetView guid="{6A2866EB-7D49-11D3-A318-00A0C9C759EC}" showPageBreaks="1" fitToPage="1" printArea="1" showRuler="0">
      <pageMargins left="0.59055118110236227" right="0.59055118110236227" top="0.98425196850393704" bottom="0.39370078740157483" header="0.51181102362204722" footer="0.31496062992125984"/>
      <pageSetup paperSize="9" scale="99" firstPageNumber="51" orientation="portrait" useFirstPageNumber="1" horizontalDpi="0" verticalDpi="300" r:id="rId1"/>
      <headerFooter alignWithMargins="0"/>
    </customSheetView>
  </customSheetViews>
  <mergeCells count="6">
    <mergeCell ref="C4:H4"/>
    <mergeCell ref="I4:K4"/>
    <mergeCell ref="L5:M5"/>
    <mergeCell ref="C3:D3"/>
    <mergeCell ref="E3:F3"/>
    <mergeCell ref="G3:H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firstPageNumber="101" orientation="portrait" r:id="rId2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5"/>
  <sheetViews>
    <sheetView zoomScaleNormal="100" workbookViewId="0">
      <selection activeCell="A4" sqref="A4"/>
    </sheetView>
  </sheetViews>
  <sheetFormatPr baseColWidth="10" defaultColWidth="9.33203125" defaultRowHeight="10.199999999999999"/>
  <cols>
    <col min="1" max="1" width="7" style="9" customWidth="1"/>
    <col min="2" max="5" width="12.109375" style="5" customWidth="1"/>
    <col min="6" max="6" width="12.109375" style="8" customWidth="1"/>
    <col min="7" max="7" width="3.6640625" style="3" customWidth="1"/>
    <col min="8" max="16384" width="9.33203125" style="3"/>
  </cols>
  <sheetData>
    <row r="1" spans="1:6" s="67" customFormat="1" ht="19.8">
      <c r="A1" s="67" t="s">
        <v>248</v>
      </c>
    </row>
    <row r="2" spans="1:6" s="71" customFormat="1" ht="11.25" customHeight="1">
      <c r="A2" s="72"/>
      <c r="B2" s="69"/>
      <c r="C2" s="69"/>
      <c r="D2" s="69"/>
      <c r="E2" s="69"/>
      <c r="F2" s="70"/>
    </row>
    <row r="3" spans="1:6" s="71" customFormat="1" ht="15" customHeight="1">
      <c r="A3" s="72" t="s">
        <v>317</v>
      </c>
      <c r="B3" s="69"/>
      <c r="C3" s="69"/>
      <c r="D3" s="69"/>
      <c r="E3" s="69"/>
      <c r="F3" s="70"/>
    </row>
    <row r="4" spans="1:6" ht="11.4" customHeight="1" thickBot="1">
      <c r="A4" s="147"/>
      <c r="B4" s="88"/>
      <c r="C4" s="88"/>
      <c r="D4" s="88"/>
      <c r="E4" s="88"/>
      <c r="F4" s="169"/>
    </row>
    <row r="5" spans="1:6" s="11" customFormat="1" ht="30.6" customHeight="1" thickTop="1" thickBot="1">
      <c r="A5" s="291" t="s">
        <v>246</v>
      </c>
      <c r="B5" s="152" t="s">
        <v>101</v>
      </c>
      <c r="C5" s="152" t="s">
        <v>229</v>
      </c>
      <c r="D5" s="152" t="s">
        <v>16</v>
      </c>
      <c r="E5" s="170" t="s">
        <v>102</v>
      </c>
      <c r="F5" s="296" t="s">
        <v>228</v>
      </c>
    </row>
    <row r="6" spans="1:6" s="11" customFormat="1" ht="16.95" customHeight="1" thickTop="1">
      <c r="A6" s="12">
        <v>1970</v>
      </c>
      <c r="B6" s="61">
        <v>198.17881877575343</v>
      </c>
      <c r="C6" s="61">
        <v>15.624659346089837</v>
      </c>
      <c r="D6" s="61">
        <f t="shared" ref="D6:D14" si="0">B6+C6</f>
        <v>213.80347812184326</v>
      </c>
      <c r="E6" s="61">
        <v>361.83804132177346</v>
      </c>
      <c r="F6" s="62">
        <v>575.64151944361674</v>
      </c>
    </row>
    <row r="7" spans="1:6" s="11" customFormat="1" ht="11.25" customHeight="1">
      <c r="A7" s="123">
        <v>1971</v>
      </c>
      <c r="B7" s="155">
        <v>213.00407694599681</v>
      </c>
      <c r="C7" s="155">
        <v>22.23788725536507</v>
      </c>
      <c r="D7" s="155">
        <f t="shared" si="0"/>
        <v>235.2419642013619</v>
      </c>
      <c r="E7" s="155">
        <v>439.88866521805483</v>
      </c>
      <c r="F7" s="156">
        <v>675.13062941941666</v>
      </c>
    </row>
    <row r="8" spans="1:6" s="11" customFormat="1" ht="11.25" customHeight="1">
      <c r="A8" s="12">
        <v>1972</v>
      </c>
      <c r="B8" s="61">
        <v>217.94582966941127</v>
      </c>
      <c r="C8" s="61">
        <v>24.272726612065142</v>
      </c>
      <c r="D8" s="61">
        <f t="shared" si="0"/>
        <v>242.21855628147642</v>
      </c>
      <c r="E8" s="61">
        <v>454.13254071495533</v>
      </c>
      <c r="F8" s="62">
        <v>696.35109699643169</v>
      </c>
    </row>
    <row r="9" spans="1:6" s="11" customFormat="1" ht="11.25" customHeight="1">
      <c r="A9" s="123">
        <v>1973</v>
      </c>
      <c r="B9" s="155">
        <v>235.31463703552973</v>
      </c>
      <c r="C9" s="155">
        <v>26.016874632093774</v>
      </c>
      <c r="D9" s="155">
        <f t="shared" si="0"/>
        <v>261.33151166762349</v>
      </c>
      <c r="E9" s="155">
        <v>411.69160556092527</v>
      </c>
      <c r="F9" s="156">
        <v>673.02311722854881</v>
      </c>
    </row>
    <row r="10" spans="1:6" s="11" customFormat="1" ht="11.25" customHeight="1">
      <c r="A10" s="12">
        <v>1974</v>
      </c>
      <c r="B10" s="61">
        <v>264.52911637100931</v>
      </c>
      <c r="C10" s="61">
        <v>15.188622341082679</v>
      </c>
      <c r="D10" s="61">
        <f t="shared" si="0"/>
        <v>279.717738712092</v>
      </c>
      <c r="E10" s="61">
        <v>499.98909907487479</v>
      </c>
      <c r="F10" s="62">
        <v>779.70683778696684</v>
      </c>
    </row>
    <row r="11" spans="1:6" s="11" customFormat="1" ht="11.25" customHeight="1">
      <c r="A11" s="123">
        <v>1975</v>
      </c>
      <c r="B11" s="155">
        <v>343.37914144313714</v>
      </c>
      <c r="C11" s="155">
        <v>84.663851805556561</v>
      </c>
      <c r="D11" s="155">
        <f t="shared" si="0"/>
        <v>428.04299324869373</v>
      </c>
      <c r="E11" s="155">
        <v>544.97358342477992</v>
      </c>
      <c r="F11" s="156">
        <v>973.01657667347365</v>
      </c>
    </row>
    <row r="12" spans="1:6" s="11" customFormat="1" ht="11.25" customHeight="1">
      <c r="A12" s="12">
        <v>1976</v>
      </c>
      <c r="B12" s="61">
        <v>571.78985923272023</v>
      </c>
      <c r="C12" s="61">
        <v>83.791777795542245</v>
      </c>
      <c r="D12" s="61">
        <f t="shared" si="0"/>
        <v>655.58163702826243</v>
      </c>
      <c r="E12" s="61">
        <v>780.28822046030973</v>
      </c>
      <c r="F12" s="62">
        <v>1435.8698574885721</v>
      </c>
    </row>
    <row r="13" spans="1:6" s="11" customFormat="1" ht="11.25" customHeight="1">
      <c r="A13" s="123">
        <v>1977</v>
      </c>
      <c r="B13" s="155">
        <v>717.20820040260742</v>
      </c>
      <c r="C13" s="155">
        <v>63.879421233548683</v>
      </c>
      <c r="D13" s="155">
        <f t="shared" si="0"/>
        <v>781.08762163615609</v>
      </c>
      <c r="E13" s="155">
        <v>870.76589899929502</v>
      </c>
      <c r="F13" s="156">
        <v>1651.8535206354511</v>
      </c>
    </row>
    <row r="14" spans="1:6" s="11" customFormat="1" ht="11.25" customHeight="1">
      <c r="A14" s="12">
        <v>1978</v>
      </c>
      <c r="B14" s="61">
        <v>936.53481392120807</v>
      </c>
      <c r="C14" s="61">
        <v>65.492758152075112</v>
      </c>
      <c r="D14" s="61">
        <f t="shared" si="0"/>
        <v>1002.0275720732832</v>
      </c>
      <c r="E14" s="61">
        <v>1145.5418849879725</v>
      </c>
      <c r="F14" s="62">
        <v>2147.5694570612559</v>
      </c>
    </row>
    <row r="15" spans="1:6" s="11" customFormat="1">
      <c r="A15" s="123">
        <v>1979</v>
      </c>
      <c r="B15" s="155">
        <v>1088.9370144546267</v>
      </c>
      <c r="C15" s="155">
        <v>54.686307711314498</v>
      </c>
      <c r="D15" s="155">
        <f t="shared" ref="D15:D43" si="1">B15+C15</f>
        <v>1143.6233221659413</v>
      </c>
      <c r="E15" s="155">
        <v>1307.4424249471303</v>
      </c>
      <c r="F15" s="156">
        <v>2451.0657471130717</v>
      </c>
    </row>
    <row r="16" spans="1:6" s="11" customFormat="1" ht="17.399999999999999" customHeight="1">
      <c r="A16" s="13">
        <v>1980</v>
      </c>
      <c r="B16" s="61">
        <v>1238.5049744554985</v>
      </c>
      <c r="C16" s="61">
        <v>55.725529239914863</v>
      </c>
      <c r="D16" s="61">
        <f t="shared" si="1"/>
        <v>1294.2305036954135</v>
      </c>
      <c r="E16" s="61">
        <v>1320.8796319847679</v>
      </c>
      <c r="F16" s="62">
        <v>2615.1101356801814</v>
      </c>
    </row>
    <row r="17" spans="1:6" s="11" customFormat="1">
      <c r="A17" s="123">
        <v>1981</v>
      </c>
      <c r="B17" s="155">
        <v>1460.186187801138</v>
      </c>
      <c r="C17" s="155">
        <v>48.618126058298571</v>
      </c>
      <c r="D17" s="155">
        <f t="shared" si="1"/>
        <v>1508.8043138594367</v>
      </c>
      <c r="E17" s="155">
        <v>1756.1027012492459</v>
      </c>
      <c r="F17" s="156">
        <v>3264.9070151086821</v>
      </c>
    </row>
    <row r="18" spans="1:6" s="11" customFormat="1">
      <c r="A18" s="13">
        <v>1982</v>
      </c>
      <c r="B18" s="61">
        <v>1798.0421938475179</v>
      </c>
      <c r="C18" s="61">
        <v>68.639491871543555</v>
      </c>
      <c r="D18" s="61">
        <f t="shared" si="1"/>
        <v>1866.6816857190615</v>
      </c>
      <c r="E18" s="61">
        <v>1832.4237116923321</v>
      </c>
      <c r="F18" s="62">
        <v>3699.1053974113934</v>
      </c>
    </row>
    <row r="19" spans="1:6" s="11" customFormat="1">
      <c r="A19" s="123">
        <v>1983</v>
      </c>
      <c r="B19" s="155">
        <v>1913.1050921854901</v>
      </c>
      <c r="C19" s="155">
        <v>77.730863425942744</v>
      </c>
      <c r="D19" s="155">
        <f t="shared" si="1"/>
        <v>1990.8359556114328</v>
      </c>
      <c r="E19" s="155">
        <v>1856.6819037375637</v>
      </c>
      <c r="F19" s="156">
        <v>3847.5178593489964</v>
      </c>
    </row>
    <row r="20" spans="1:6" s="11" customFormat="1">
      <c r="A20" s="13">
        <v>1984</v>
      </c>
      <c r="B20" s="61">
        <v>2362.6810461981204</v>
      </c>
      <c r="C20" s="61">
        <v>90.194254485730426</v>
      </c>
      <c r="D20" s="61">
        <f t="shared" si="1"/>
        <v>2452.8753006838506</v>
      </c>
      <c r="E20" s="61">
        <v>2385.7982747469168</v>
      </c>
      <c r="F20" s="62">
        <v>4838.6735754307674</v>
      </c>
    </row>
    <row r="21" spans="1:6" s="11" customFormat="1">
      <c r="A21" s="123">
        <v>1985</v>
      </c>
      <c r="B21" s="155">
        <v>2665.5741517263432</v>
      </c>
      <c r="C21" s="155">
        <v>95.601113347819364</v>
      </c>
      <c r="D21" s="155">
        <f t="shared" si="1"/>
        <v>2761.1752650741628</v>
      </c>
      <c r="E21" s="155">
        <v>2300.7419896368538</v>
      </c>
      <c r="F21" s="156">
        <v>5061.9172547110165</v>
      </c>
    </row>
    <row r="22" spans="1:6" s="11" customFormat="1">
      <c r="A22" s="13">
        <v>1986</v>
      </c>
      <c r="B22" s="61">
        <v>2951.8615146472098</v>
      </c>
      <c r="C22" s="61">
        <v>106.40029650516317</v>
      </c>
      <c r="D22" s="61">
        <f t="shared" si="1"/>
        <v>3058.261811152373</v>
      </c>
      <c r="E22" s="61">
        <v>2443.5949797606154</v>
      </c>
      <c r="F22" s="62">
        <v>5501.8567909129888</v>
      </c>
    </row>
    <row r="23" spans="1:6" s="11" customFormat="1">
      <c r="A23" s="123">
        <v>1987</v>
      </c>
      <c r="B23" s="155">
        <v>3426.5386655814191</v>
      </c>
      <c r="C23" s="155">
        <v>92.5197851791022</v>
      </c>
      <c r="D23" s="155">
        <f t="shared" si="1"/>
        <v>3519.0584507605213</v>
      </c>
      <c r="E23" s="155">
        <v>2551.2089125963821</v>
      </c>
      <c r="F23" s="156">
        <v>6070.2673633569029</v>
      </c>
    </row>
    <row r="24" spans="1:6" s="15" customFormat="1">
      <c r="A24" s="13">
        <v>1988</v>
      </c>
      <c r="B24" s="61">
        <v>3653.147097083639</v>
      </c>
      <c r="C24" s="61">
        <v>106.71278969208561</v>
      </c>
      <c r="D24" s="61">
        <f t="shared" si="1"/>
        <v>3759.8598867757246</v>
      </c>
      <c r="E24" s="61">
        <v>2853.1645385638394</v>
      </c>
      <c r="F24" s="62">
        <v>6613.0244253395631</v>
      </c>
    </row>
    <row r="25" spans="1:6" ht="12" customHeight="1">
      <c r="A25" s="123">
        <v>1989</v>
      </c>
      <c r="B25" s="155">
        <v>3865.3227037201223</v>
      </c>
      <c r="C25" s="155">
        <v>92.803209232356949</v>
      </c>
      <c r="D25" s="155">
        <f t="shared" si="1"/>
        <v>3958.1259129524792</v>
      </c>
      <c r="E25" s="155">
        <v>2522.2560554639067</v>
      </c>
      <c r="F25" s="156">
        <v>6480.3819684163864</v>
      </c>
    </row>
    <row r="26" spans="1:6" s="15" customFormat="1" ht="17.399999999999999" customHeight="1">
      <c r="A26" s="13">
        <v>1990</v>
      </c>
      <c r="B26" s="61">
        <v>4304.9206776015053</v>
      </c>
      <c r="C26" s="61">
        <v>98.8350544682894</v>
      </c>
      <c r="D26" s="61">
        <f t="shared" si="1"/>
        <v>4403.7557320697942</v>
      </c>
      <c r="E26" s="61">
        <v>2392.3897008059416</v>
      </c>
      <c r="F26" s="62">
        <v>6796.1454328757372</v>
      </c>
    </row>
    <row r="27" spans="1:6" ht="12" customHeight="1">
      <c r="A27" s="123">
        <v>1991</v>
      </c>
      <c r="B27" s="155">
        <v>4829.0371576201096</v>
      </c>
      <c r="C27" s="155">
        <v>116.93059017608675</v>
      </c>
      <c r="D27" s="155">
        <f t="shared" si="1"/>
        <v>4945.9677477961959</v>
      </c>
      <c r="E27" s="155">
        <v>2375.8202946156698</v>
      </c>
      <c r="F27" s="156">
        <v>7321.7880424118657</v>
      </c>
    </row>
    <row r="28" spans="1:6" s="15" customFormat="1" ht="12" customHeight="1">
      <c r="A28" s="13">
        <v>1992</v>
      </c>
      <c r="B28" s="61">
        <v>5229.8278380558559</v>
      </c>
      <c r="C28" s="61">
        <v>121.00026888948673</v>
      </c>
      <c r="D28" s="61">
        <f t="shared" si="1"/>
        <v>5350.8281069453424</v>
      </c>
      <c r="E28" s="61">
        <v>3067.5203302253585</v>
      </c>
      <c r="F28" s="62">
        <v>8418.3484371707018</v>
      </c>
    </row>
    <row r="29" spans="1:6" ht="12" customHeight="1">
      <c r="A29" s="123">
        <v>1993</v>
      </c>
      <c r="B29" s="155">
        <v>5464.1250554130356</v>
      </c>
      <c r="C29" s="155">
        <v>47.818724882451988</v>
      </c>
      <c r="D29" s="155">
        <f t="shared" si="1"/>
        <v>5511.9437802954872</v>
      </c>
      <c r="E29" s="155">
        <v>3986.468318277944</v>
      </c>
      <c r="F29" s="156">
        <v>9498.4120985734316</v>
      </c>
    </row>
    <row r="30" spans="1:6" s="16" customFormat="1" ht="12" customHeight="1">
      <c r="A30" s="13">
        <v>1994</v>
      </c>
      <c r="B30" s="61">
        <v>5475.7236397462257</v>
      </c>
      <c r="C30" s="61">
        <v>153.32514552735142</v>
      </c>
      <c r="D30" s="61">
        <f t="shared" si="1"/>
        <v>5629.0487852735769</v>
      </c>
      <c r="E30" s="61">
        <v>4875.3515548352862</v>
      </c>
      <c r="F30" s="62">
        <v>10504.400340108863</v>
      </c>
    </row>
    <row r="31" spans="1:6" s="1" customFormat="1" ht="12" customHeight="1">
      <c r="A31" s="123">
        <v>1995</v>
      </c>
      <c r="B31" s="155">
        <v>5945.6625218926911</v>
      </c>
      <c r="C31" s="155">
        <v>163.7391626636072</v>
      </c>
      <c r="D31" s="155">
        <f t="shared" si="1"/>
        <v>6109.4016845562983</v>
      </c>
      <c r="E31" s="155">
        <v>8616.8252145665429</v>
      </c>
      <c r="F31" s="156">
        <v>14726.226899122839</v>
      </c>
    </row>
    <row r="32" spans="1:6" s="16" customFormat="1" ht="12" customHeight="1">
      <c r="A32" s="13">
        <v>1996</v>
      </c>
      <c r="B32" s="61">
        <v>6258.7225569209968</v>
      </c>
      <c r="C32" s="61">
        <v>175.32321242996295</v>
      </c>
      <c r="D32" s="61">
        <f t="shared" si="1"/>
        <v>6434.0457693509597</v>
      </c>
      <c r="E32" s="61">
        <v>7819.5969564617044</v>
      </c>
      <c r="F32" s="62">
        <v>14253.642725812664</v>
      </c>
    </row>
    <row r="33" spans="1:6" s="1" customFormat="1" ht="12" customHeight="1">
      <c r="A33" s="123">
        <v>1997</v>
      </c>
      <c r="B33" s="155">
        <v>6381.4451719802619</v>
      </c>
      <c r="C33" s="155">
        <v>66.851740151014383</v>
      </c>
      <c r="D33" s="155">
        <f t="shared" si="1"/>
        <v>6448.2969121312763</v>
      </c>
      <c r="E33" s="155">
        <v>6981.6283075223655</v>
      </c>
      <c r="F33" s="156">
        <v>13429.92521965364</v>
      </c>
    </row>
    <row r="34" spans="1:6" s="60" customFormat="1" ht="12" customHeight="1">
      <c r="A34" s="31">
        <v>1998</v>
      </c>
      <c r="B34" s="61">
        <v>6549.0623024207325</v>
      </c>
      <c r="C34" s="61">
        <v>-295.0019258301063</v>
      </c>
      <c r="D34" s="61">
        <f t="shared" si="1"/>
        <v>6254.0603765906262</v>
      </c>
      <c r="E34" s="61">
        <v>10995.421684120258</v>
      </c>
      <c r="F34" s="62">
        <v>17249.482060710885</v>
      </c>
    </row>
    <row r="35" spans="1:6" s="15" customFormat="1" ht="12" customHeight="1">
      <c r="A35" s="123">
        <v>1999</v>
      </c>
      <c r="B35" s="155">
        <v>6641.3985886935598</v>
      </c>
      <c r="C35" s="155">
        <v>4.3156762570592946</v>
      </c>
      <c r="D35" s="155">
        <f t="shared" si="1"/>
        <v>6645.7142649506186</v>
      </c>
      <c r="E35" s="155">
        <v>11559.177779554226</v>
      </c>
      <c r="F35" s="156">
        <v>18204.892044504842</v>
      </c>
    </row>
    <row r="36" spans="1:6" s="15" customFormat="1" ht="17.399999999999999" customHeight="1">
      <c r="A36" s="13">
        <v>2000</v>
      </c>
      <c r="B36" s="61">
        <v>6761.372644491762</v>
      </c>
      <c r="C36" s="61">
        <v>231.13667579922139</v>
      </c>
      <c r="D36" s="61">
        <f t="shared" si="1"/>
        <v>6992.5093202909829</v>
      </c>
      <c r="E36" s="61">
        <v>13320.307987471202</v>
      </c>
      <c r="F36" s="62">
        <v>20312.817307762183</v>
      </c>
    </row>
    <row r="37" spans="1:6" s="15" customFormat="1" ht="12" customHeight="1">
      <c r="A37" s="123">
        <v>2001</v>
      </c>
      <c r="B37" s="155">
        <v>6559.6515628292991</v>
      </c>
      <c r="C37" s="155">
        <v>-96.39648844865269</v>
      </c>
      <c r="D37" s="155">
        <f t="shared" si="1"/>
        <v>6463.255074380646</v>
      </c>
      <c r="E37" s="155">
        <v>11356.612210489597</v>
      </c>
      <c r="F37" s="156">
        <v>17819.867284870241</v>
      </c>
    </row>
    <row r="38" spans="1:6" s="15" customFormat="1" ht="12" customHeight="1">
      <c r="A38" s="13">
        <v>2002</v>
      </c>
      <c r="B38" s="61">
        <v>6577.2370789999995</v>
      </c>
      <c r="C38" s="61">
        <v>-8.5271450000000186</v>
      </c>
      <c r="D38" s="61">
        <f t="shared" si="1"/>
        <v>6568.7099339999995</v>
      </c>
      <c r="E38" s="61">
        <v>14434.539981999998</v>
      </c>
      <c r="F38" s="62">
        <v>21003.249916000001</v>
      </c>
    </row>
    <row r="39" spans="1:6" s="15" customFormat="1" ht="12" customHeight="1">
      <c r="A39" s="123">
        <v>2003</v>
      </c>
      <c r="B39" s="155">
        <v>6301.8032790000007</v>
      </c>
      <c r="C39" s="155">
        <v>-45.950490000000002</v>
      </c>
      <c r="D39" s="155">
        <f t="shared" si="1"/>
        <v>6255.8527890000005</v>
      </c>
      <c r="E39" s="155">
        <v>16268.799244000002</v>
      </c>
      <c r="F39" s="156">
        <v>22524.652033000002</v>
      </c>
    </row>
    <row r="40" spans="1:6" s="15" customFormat="1" ht="12" customHeight="1">
      <c r="A40" s="13">
        <v>2004</v>
      </c>
      <c r="B40" s="61">
        <v>6362.1017939999992</v>
      </c>
      <c r="C40" s="61">
        <v>-130.82800900000001</v>
      </c>
      <c r="D40" s="61">
        <f t="shared" si="1"/>
        <v>6231.2737849999994</v>
      </c>
      <c r="E40" s="61">
        <v>15056.397267999999</v>
      </c>
      <c r="F40" s="62">
        <v>21287.671052999998</v>
      </c>
    </row>
    <row r="41" spans="1:6" s="15" customFormat="1" ht="12" customHeight="1">
      <c r="A41" s="123">
        <v>2005</v>
      </c>
      <c r="B41" s="155">
        <v>6789.3601420000005</v>
      </c>
      <c r="C41" s="155">
        <v>-322.95518500000003</v>
      </c>
      <c r="D41" s="155">
        <f t="shared" si="1"/>
        <v>6466.4049570000006</v>
      </c>
      <c r="E41" s="155">
        <v>19560.966188999999</v>
      </c>
      <c r="F41" s="156">
        <v>26027.371145999998</v>
      </c>
    </row>
    <row r="42" spans="1:6" s="15" customFormat="1" ht="12" customHeight="1">
      <c r="A42" s="13">
        <v>2006</v>
      </c>
      <c r="B42" s="61">
        <v>6920.2926210000005</v>
      </c>
      <c r="C42" s="61">
        <v>-74.511935000000022</v>
      </c>
      <c r="D42" s="61">
        <f t="shared" si="1"/>
        <v>6845.7806860000001</v>
      </c>
      <c r="E42" s="61">
        <v>18076.076422000002</v>
      </c>
      <c r="F42" s="62">
        <v>24921.857108000004</v>
      </c>
    </row>
    <row r="43" spans="1:6" s="15" customFormat="1" ht="12" customHeight="1">
      <c r="A43" s="123">
        <v>2007</v>
      </c>
      <c r="B43" s="155">
        <v>6642.3173550000001</v>
      </c>
      <c r="C43" s="155">
        <v>114.46600800000004</v>
      </c>
      <c r="D43" s="155">
        <f t="shared" si="1"/>
        <v>6756.7833630000005</v>
      </c>
      <c r="E43" s="155">
        <v>19934.542871999998</v>
      </c>
      <c r="F43" s="156">
        <v>26691.326234999997</v>
      </c>
    </row>
    <row r="44" spans="1:6" s="38" customFormat="1" ht="12" customHeight="1">
      <c r="A44" s="13">
        <v>2008</v>
      </c>
      <c r="B44" s="61">
        <v>6632.3343459999996</v>
      </c>
      <c r="C44" s="61">
        <v>70.067369999999997</v>
      </c>
      <c r="D44" s="61">
        <f t="shared" ref="D44:D49" si="2">B44+C44</f>
        <v>6702.4017159999994</v>
      </c>
      <c r="E44" s="61">
        <v>10421.095547000001</v>
      </c>
      <c r="F44" s="62">
        <v>17123.497263000001</v>
      </c>
    </row>
    <row r="45" spans="1:6" s="38" customFormat="1" ht="12" customHeight="1">
      <c r="A45" s="123">
        <v>2009</v>
      </c>
      <c r="B45" s="155">
        <v>6748.5963060000004</v>
      </c>
      <c r="C45" s="155">
        <v>-30.100071</v>
      </c>
      <c r="D45" s="155">
        <f t="shared" si="2"/>
        <v>6718.4962350000005</v>
      </c>
      <c r="E45" s="155">
        <v>25264.046988000002</v>
      </c>
      <c r="F45" s="156">
        <v>31982.543223000001</v>
      </c>
    </row>
    <row r="46" spans="1:6" s="38" customFormat="1" ht="18" customHeight="1">
      <c r="A46" s="31">
        <v>2010</v>
      </c>
      <c r="B46" s="61">
        <v>6937.692274</v>
      </c>
      <c r="C46" s="61">
        <v>-1208.6849639999998</v>
      </c>
      <c r="D46" s="61">
        <f t="shared" si="2"/>
        <v>5729.00731</v>
      </c>
      <c r="E46" s="61">
        <v>17425.6934086</v>
      </c>
      <c r="F46" s="62">
        <v>23154.700718600005</v>
      </c>
    </row>
    <row r="47" spans="1:6" s="15" customFormat="1" ht="12" customHeight="1">
      <c r="A47" s="125">
        <v>2011</v>
      </c>
      <c r="B47" s="155">
        <v>7202.0385669999996</v>
      </c>
      <c r="C47" s="155">
        <v>-397.28965099999999</v>
      </c>
      <c r="D47" s="155">
        <f t="shared" si="2"/>
        <v>6804.7489159999996</v>
      </c>
      <c r="E47" s="155">
        <v>14580.288254999999</v>
      </c>
      <c r="F47" s="156">
        <v>21385.037171</v>
      </c>
    </row>
    <row r="48" spans="1:6" s="15" customFormat="1" ht="12" customHeight="1">
      <c r="A48" s="31">
        <v>2012</v>
      </c>
      <c r="B48" s="61">
        <v>7532.8563789999998</v>
      </c>
      <c r="C48" s="61">
        <v>-917.42403200000001</v>
      </c>
      <c r="D48" s="61">
        <f t="shared" si="2"/>
        <v>6615.4323469999999</v>
      </c>
      <c r="E48" s="61">
        <v>19301.036284000002</v>
      </c>
      <c r="F48" s="62">
        <v>25916.468631</v>
      </c>
    </row>
    <row r="49" spans="1:32" s="15" customFormat="1" ht="12" customHeight="1">
      <c r="A49" s="125">
        <v>2013</v>
      </c>
      <c r="B49" s="155">
        <v>7303.3174770000005</v>
      </c>
      <c r="C49" s="155">
        <v>-906.61045300000001</v>
      </c>
      <c r="D49" s="155">
        <f t="shared" si="2"/>
        <v>6396.7070240000003</v>
      </c>
      <c r="E49" s="155">
        <v>22779.085213999999</v>
      </c>
      <c r="F49" s="156">
        <v>29175.792237999998</v>
      </c>
    </row>
    <row r="50" spans="1:32" s="83" customFormat="1" ht="12" customHeight="1">
      <c r="A50" s="31">
        <v>2014</v>
      </c>
      <c r="B50" s="61">
        <v>7307.8510069999993</v>
      </c>
      <c r="C50" s="82">
        <v>-605.06490999999994</v>
      </c>
      <c r="D50" s="61">
        <f t="shared" ref="D50:D51" si="3">B50+C50</f>
        <v>6702.7860969999992</v>
      </c>
      <c r="E50" s="61">
        <v>25757.411124999999</v>
      </c>
      <c r="F50" s="62">
        <v>32460.197222000003</v>
      </c>
    </row>
    <row r="51" spans="1:32" s="83" customFormat="1" ht="12.6" customHeight="1" thickBot="1">
      <c r="A51" s="130">
        <v>2015</v>
      </c>
      <c r="B51" s="297">
        <v>6732.264459</v>
      </c>
      <c r="C51" s="297">
        <v>-1481.7632659999999</v>
      </c>
      <c r="D51" s="297">
        <f t="shared" si="3"/>
        <v>5250.5011930000001</v>
      </c>
      <c r="E51" s="297">
        <v>20253.971274</v>
      </c>
      <c r="F51" s="298">
        <v>25504.472466999996</v>
      </c>
    </row>
    <row r="52" spans="1:32" s="1" customFormat="1" ht="14.4" customHeight="1" thickTop="1">
      <c r="A52" s="1" t="s">
        <v>230</v>
      </c>
      <c r="B52" s="21"/>
      <c r="C52" s="21"/>
      <c r="D52" s="21"/>
      <c r="E52" s="21"/>
      <c r="F52" s="18"/>
    </row>
    <row r="53" spans="1:32" s="1" customFormat="1">
      <c r="A53" s="1" t="s">
        <v>231</v>
      </c>
      <c r="B53" s="21"/>
      <c r="C53" s="21"/>
      <c r="D53" s="21"/>
      <c r="E53" s="21"/>
      <c r="F53" s="18"/>
    </row>
    <row r="54" spans="1:32" s="1" customFormat="1">
      <c r="A54" s="1" t="s">
        <v>308</v>
      </c>
      <c r="B54" s="21"/>
      <c r="C54" s="21"/>
      <c r="D54" s="21"/>
      <c r="E54" s="21"/>
      <c r="F54" s="18"/>
    </row>
    <row r="55" spans="1:32" s="1" customFormat="1" ht="11.25" customHeight="1">
      <c r="A55" s="2" t="s">
        <v>232</v>
      </c>
      <c r="B55" s="21"/>
      <c r="C55" s="21"/>
      <c r="D55" s="21"/>
      <c r="E55" s="5"/>
      <c r="F55" s="5"/>
      <c r="G55" s="5"/>
      <c r="H55" s="5"/>
      <c r="I55" s="5"/>
      <c r="J55" s="5"/>
      <c r="K55" s="2"/>
      <c r="L55" s="22"/>
      <c r="M55" s="20"/>
      <c r="N55" s="20"/>
      <c r="O55" s="18"/>
      <c r="P55" s="20"/>
      <c r="Q55" s="20"/>
      <c r="R55" s="20"/>
      <c r="S55" s="20"/>
      <c r="T55" s="18"/>
      <c r="U55" s="18"/>
      <c r="V55" s="21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s="1" customFormat="1" ht="11.25" customHeight="1" thickBot="1">
      <c r="A56" s="89" t="s">
        <v>233</v>
      </c>
      <c r="B56" s="134"/>
      <c r="C56" s="134"/>
      <c r="D56" s="134"/>
      <c r="E56" s="88"/>
      <c r="F56" s="88"/>
      <c r="G56" s="5"/>
      <c r="H56" s="5"/>
      <c r="I56" s="5"/>
      <c r="J56" s="5"/>
      <c r="K56" s="2"/>
      <c r="L56" s="22"/>
      <c r="M56" s="20"/>
      <c r="N56" s="20"/>
      <c r="O56" s="18"/>
      <c r="P56" s="20"/>
      <c r="Q56" s="20"/>
      <c r="R56" s="20"/>
      <c r="S56" s="20"/>
      <c r="T56" s="18"/>
      <c r="U56" s="18"/>
      <c r="V56" s="21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s="1" customFormat="1" ht="10.8" thickTop="1">
      <c r="A57" s="19"/>
      <c r="B57" s="20"/>
      <c r="C57" s="20"/>
      <c r="D57" s="20"/>
      <c r="E57" s="20"/>
      <c r="F57" s="18"/>
    </row>
    <row r="58" spans="1:32" s="1" customFormat="1">
      <c r="A58" s="19"/>
      <c r="B58" s="20"/>
      <c r="C58" s="20"/>
      <c r="D58" s="20"/>
      <c r="E58" s="20"/>
      <c r="F58" s="18"/>
    </row>
    <row r="59" spans="1:32" s="1" customFormat="1">
      <c r="A59" s="19"/>
      <c r="B59" s="20"/>
      <c r="C59" s="20"/>
      <c r="D59" s="20"/>
      <c r="E59" s="20"/>
      <c r="F59" s="18"/>
    </row>
    <row r="60" spans="1:32" s="1" customFormat="1">
      <c r="A60" s="19"/>
      <c r="B60" s="20"/>
      <c r="C60" s="20"/>
      <c r="D60" s="20"/>
      <c r="E60" s="20"/>
      <c r="F60" s="18"/>
    </row>
    <row r="61" spans="1:32" s="1" customFormat="1">
      <c r="A61" s="19"/>
      <c r="B61" s="20"/>
      <c r="C61" s="20"/>
      <c r="D61" s="20"/>
      <c r="E61" s="20"/>
      <c r="F61" s="18"/>
    </row>
    <row r="62" spans="1:32" s="1" customFormat="1">
      <c r="A62" s="19"/>
      <c r="B62" s="20"/>
      <c r="C62" s="20"/>
      <c r="D62" s="20"/>
      <c r="E62" s="20"/>
      <c r="F62" s="18"/>
    </row>
    <row r="63" spans="1:32" s="1" customFormat="1">
      <c r="A63" s="19"/>
      <c r="B63" s="20"/>
      <c r="C63" s="20"/>
      <c r="D63" s="20"/>
      <c r="E63" s="20"/>
      <c r="F63" s="18"/>
    </row>
    <row r="64" spans="1:32" s="1" customFormat="1">
      <c r="A64" s="19"/>
      <c r="B64" s="20"/>
      <c r="C64" s="20"/>
      <c r="D64" s="20"/>
      <c r="E64" s="20"/>
      <c r="F64" s="18"/>
    </row>
    <row r="65" spans="1:6" s="1" customFormat="1">
      <c r="A65" s="19"/>
      <c r="B65" s="20"/>
      <c r="C65" s="20"/>
      <c r="D65" s="20"/>
      <c r="E65" s="20"/>
      <c r="F65" s="18"/>
    </row>
    <row r="66" spans="1:6" s="1" customFormat="1">
      <c r="A66" s="19"/>
      <c r="B66" s="20"/>
      <c r="C66" s="20"/>
      <c r="D66" s="20"/>
      <c r="E66" s="20"/>
      <c r="F66" s="18"/>
    </row>
    <row r="67" spans="1:6" s="1" customFormat="1">
      <c r="A67" s="19"/>
      <c r="B67" s="20"/>
      <c r="C67" s="20"/>
      <c r="D67" s="20"/>
      <c r="E67" s="20"/>
      <c r="F67" s="18"/>
    </row>
    <row r="68" spans="1:6" s="1" customFormat="1">
      <c r="A68" s="19"/>
      <c r="B68" s="20"/>
      <c r="C68" s="20"/>
      <c r="D68" s="20"/>
      <c r="E68" s="20"/>
      <c r="F68" s="18"/>
    </row>
    <row r="69" spans="1:6" s="1" customFormat="1">
      <c r="A69" s="19"/>
      <c r="B69" s="20"/>
      <c r="C69" s="20"/>
      <c r="D69" s="20"/>
      <c r="E69" s="20"/>
      <c r="F69" s="18"/>
    </row>
    <row r="70" spans="1:6" s="1" customFormat="1">
      <c r="A70" s="19"/>
      <c r="B70" s="20"/>
      <c r="C70" s="20"/>
      <c r="D70" s="20"/>
      <c r="E70" s="20"/>
      <c r="F70" s="18"/>
    </row>
    <row r="71" spans="1:6" s="1" customFormat="1">
      <c r="A71" s="19"/>
      <c r="B71" s="20"/>
      <c r="C71" s="20"/>
      <c r="D71" s="20"/>
      <c r="E71" s="20"/>
      <c r="F71" s="18"/>
    </row>
    <row r="72" spans="1:6" s="1" customFormat="1">
      <c r="A72" s="19"/>
      <c r="B72" s="20"/>
      <c r="C72" s="20"/>
      <c r="D72" s="20"/>
      <c r="E72" s="20"/>
      <c r="F72" s="18"/>
    </row>
    <row r="73" spans="1:6" s="1" customFormat="1">
      <c r="A73" s="19"/>
      <c r="B73" s="20"/>
      <c r="C73" s="20"/>
      <c r="D73" s="20"/>
      <c r="E73" s="20"/>
      <c r="F73" s="18"/>
    </row>
    <row r="74" spans="1:6" s="1" customFormat="1">
      <c r="A74" s="19"/>
      <c r="B74" s="20"/>
      <c r="C74" s="20"/>
      <c r="D74" s="20"/>
      <c r="E74" s="20"/>
      <c r="F74" s="18"/>
    </row>
    <row r="75" spans="1:6" s="1" customFormat="1">
      <c r="A75" s="19"/>
      <c r="B75" s="20"/>
      <c r="C75" s="20"/>
      <c r="D75" s="20"/>
      <c r="E75" s="20"/>
      <c r="F75" s="18"/>
    </row>
    <row r="76" spans="1:6" s="1" customFormat="1">
      <c r="A76" s="19"/>
      <c r="B76" s="20"/>
      <c r="C76" s="20"/>
      <c r="D76" s="20"/>
      <c r="E76" s="20"/>
      <c r="F76" s="18"/>
    </row>
    <row r="77" spans="1:6" s="1" customFormat="1">
      <c r="A77" s="19"/>
      <c r="B77" s="20"/>
      <c r="C77" s="20"/>
      <c r="D77" s="20"/>
      <c r="E77" s="20"/>
      <c r="F77" s="18"/>
    </row>
    <row r="78" spans="1:6" s="1" customFormat="1">
      <c r="A78" s="19"/>
      <c r="B78" s="20"/>
      <c r="C78" s="20"/>
      <c r="D78" s="20"/>
      <c r="E78" s="20"/>
      <c r="F78" s="18"/>
    </row>
    <row r="79" spans="1:6" s="1" customFormat="1">
      <c r="A79" s="19"/>
      <c r="B79" s="20"/>
      <c r="C79" s="20"/>
      <c r="D79" s="20"/>
      <c r="E79" s="20"/>
      <c r="F79" s="18"/>
    </row>
    <row r="80" spans="1:6" s="1" customFormat="1">
      <c r="A80" s="19"/>
      <c r="B80" s="20"/>
      <c r="C80" s="20"/>
      <c r="D80" s="20"/>
      <c r="E80" s="20"/>
      <c r="F80" s="18"/>
    </row>
    <row r="81" spans="1:6" s="1" customFormat="1">
      <c r="A81" s="19"/>
      <c r="B81" s="20"/>
      <c r="C81" s="20"/>
      <c r="D81" s="20"/>
      <c r="E81" s="20"/>
      <c r="F81" s="18"/>
    </row>
    <row r="82" spans="1:6" s="1" customFormat="1">
      <c r="A82" s="19"/>
      <c r="B82" s="20"/>
      <c r="C82" s="20"/>
      <c r="D82" s="20"/>
      <c r="E82" s="20"/>
      <c r="F82" s="18"/>
    </row>
    <row r="83" spans="1:6" s="1" customFormat="1">
      <c r="A83" s="19"/>
      <c r="B83" s="20"/>
      <c r="C83" s="20"/>
      <c r="D83" s="20"/>
      <c r="E83" s="20"/>
      <c r="F83" s="18"/>
    </row>
    <row r="84" spans="1:6" s="1" customFormat="1">
      <c r="A84" s="19"/>
      <c r="B84" s="20"/>
      <c r="C84" s="20"/>
      <c r="D84" s="20"/>
      <c r="E84" s="20"/>
      <c r="F84" s="18"/>
    </row>
    <row r="85" spans="1:6" s="1" customFormat="1">
      <c r="A85" s="19"/>
      <c r="B85" s="20"/>
      <c r="C85" s="20"/>
      <c r="D85" s="20"/>
      <c r="E85" s="20"/>
      <c r="F85" s="18"/>
    </row>
    <row r="86" spans="1:6" s="1" customFormat="1">
      <c r="A86" s="19"/>
      <c r="B86" s="20"/>
      <c r="C86" s="20"/>
      <c r="D86" s="20"/>
      <c r="E86" s="20"/>
      <c r="F86" s="18"/>
    </row>
    <row r="87" spans="1:6" s="1" customFormat="1">
      <c r="A87" s="19"/>
      <c r="B87" s="20"/>
      <c r="C87" s="20"/>
      <c r="D87" s="20"/>
      <c r="E87" s="20"/>
      <c r="F87" s="18"/>
    </row>
    <row r="88" spans="1:6" s="1" customFormat="1">
      <c r="A88" s="19"/>
      <c r="B88" s="20"/>
      <c r="C88" s="20"/>
      <c r="D88" s="20"/>
      <c r="E88" s="20"/>
      <c r="F88" s="18"/>
    </row>
    <row r="89" spans="1:6" s="1" customFormat="1">
      <c r="A89" s="19"/>
      <c r="B89" s="20"/>
      <c r="C89" s="20"/>
      <c r="D89" s="20"/>
      <c r="E89" s="20"/>
      <c r="F89" s="18"/>
    </row>
    <row r="90" spans="1:6" s="1" customFormat="1">
      <c r="A90" s="19"/>
      <c r="B90" s="20"/>
      <c r="C90" s="20"/>
      <c r="D90" s="20"/>
      <c r="E90" s="20"/>
      <c r="F90" s="18"/>
    </row>
    <row r="91" spans="1:6" s="1" customFormat="1">
      <c r="A91" s="19"/>
      <c r="B91" s="20"/>
      <c r="C91" s="20"/>
      <c r="D91" s="20"/>
      <c r="E91" s="20"/>
      <c r="F91" s="18"/>
    </row>
    <row r="92" spans="1:6" s="1" customFormat="1">
      <c r="A92" s="19"/>
      <c r="B92" s="20"/>
      <c r="C92" s="20"/>
      <c r="D92" s="20"/>
      <c r="E92" s="20"/>
      <c r="F92" s="18"/>
    </row>
    <row r="93" spans="1:6" s="1" customFormat="1">
      <c r="A93" s="19"/>
      <c r="B93" s="20"/>
      <c r="C93" s="20"/>
      <c r="D93" s="20"/>
      <c r="E93" s="20"/>
      <c r="F93" s="18"/>
    </row>
    <row r="94" spans="1:6" s="1" customFormat="1">
      <c r="A94" s="19"/>
      <c r="B94" s="20"/>
      <c r="C94" s="20"/>
      <c r="D94" s="20"/>
      <c r="E94" s="20"/>
      <c r="F94" s="18"/>
    </row>
    <row r="95" spans="1:6" s="1" customFormat="1">
      <c r="A95" s="19"/>
      <c r="B95" s="20"/>
      <c r="C95" s="20"/>
      <c r="D95" s="20"/>
      <c r="E95" s="20"/>
      <c r="F95" s="18"/>
    </row>
    <row r="96" spans="1:6" s="1" customFormat="1">
      <c r="A96" s="2"/>
      <c r="B96" s="5"/>
      <c r="C96" s="5"/>
      <c r="D96" s="5"/>
      <c r="E96" s="5"/>
      <c r="F96" s="8"/>
    </row>
    <row r="97" spans="1:6" s="1" customFormat="1">
      <c r="A97" s="2"/>
      <c r="B97" s="5"/>
      <c r="C97" s="5"/>
      <c r="D97" s="5"/>
      <c r="E97" s="5"/>
      <c r="F97" s="8"/>
    </row>
    <row r="98" spans="1:6" s="1" customFormat="1">
      <c r="A98" s="2"/>
      <c r="B98" s="5"/>
      <c r="C98" s="5"/>
      <c r="D98" s="5"/>
      <c r="E98" s="5"/>
      <c r="F98" s="8"/>
    </row>
    <row r="99" spans="1:6" s="1" customFormat="1">
      <c r="A99" s="2"/>
      <c r="B99" s="5"/>
      <c r="C99" s="5"/>
      <c r="D99" s="5"/>
      <c r="E99" s="5"/>
      <c r="F99" s="8"/>
    </row>
    <row r="100" spans="1:6" s="1" customFormat="1">
      <c r="A100" s="2"/>
      <c r="B100" s="5"/>
      <c r="C100" s="5"/>
      <c r="D100" s="5"/>
      <c r="E100" s="5"/>
      <c r="F100" s="8"/>
    </row>
    <row r="101" spans="1:6" s="1" customFormat="1">
      <c r="A101" s="2"/>
      <c r="B101" s="5"/>
      <c r="C101" s="5"/>
      <c r="D101" s="5"/>
      <c r="E101" s="5"/>
      <c r="F101" s="8"/>
    </row>
    <row r="102" spans="1:6" s="1" customFormat="1">
      <c r="A102" s="2"/>
      <c r="B102" s="5"/>
      <c r="C102" s="5"/>
      <c r="D102" s="5"/>
      <c r="E102" s="5"/>
      <c r="F102" s="8"/>
    </row>
    <row r="103" spans="1:6" s="1" customFormat="1">
      <c r="A103" s="2"/>
      <c r="B103" s="5"/>
      <c r="C103" s="5"/>
      <c r="D103" s="5"/>
      <c r="E103" s="5"/>
      <c r="F103" s="8"/>
    </row>
    <row r="104" spans="1:6" s="1" customFormat="1">
      <c r="A104" s="2"/>
      <c r="B104" s="5"/>
      <c r="C104" s="5"/>
      <c r="D104" s="5"/>
      <c r="E104" s="5"/>
      <c r="F104" s="8"/>
    </row>
    <row r="105" spans="1:6" s="1" customFormat="1">
      <c r="A105" s="2"/>
      <c r="B105" s="5"/>
      <c r="C105" s="5"/>
      <c r="D105" s="5"/>
      <c r="E105" s="5"/>
      <c r="F105" s="8"/>
    </row>
    <row r="106" spans="1:6" s="1" customFormat="1">
      <c r="A106" s="2"/>
      <c r="B106" s="5"/>
      <c r="C106" s="5"/>
      <c r="D106" s="5"/>
      <c r="E106" s="5"/>
      <c r="F106" s="8"/>
    </row>
    <row r="107" spans="1:6" s="1" customFormat="1">
      <c r="A107" s="2"/>
      <c r="B107" s="5"/>
      <c r="C107" s="5"/>
      <c r="D107" s="5"/>
      <c r="E107" s="5"/>
      <c r="F107" s="8"/>
    </row>
    <row r="108" spans="1:6" s="1" customFormat="1">
      <c r="A108" s="2"/>
      <c r="B108" s="5"/>
      <c r="C108" s="5"/>
      <c r="D108" s="5"/>
      <c r="E108" s="5"/>
      <c r="F108" s="8"/>
    </row>
    <row r="109" spans="1:6" s="1" customFormat="1">
      <c r="A109" s="2"/>
      <c r="B109" s="5"/>
      <c r="C109" s="5"/>
      <c r="D109" s="5"/>
      <c r="E109" s="5"/>
      <c r="F109" s="8"/>
    </row>
    <row r="110" spans="1:6" s="1" customFormat="1">
      <c r="A110" s="2"/>
      <c r="B110" s="5"/>
      <c r="C110" s="5"/>
      <c r="D110" s="5"/>
      <c r="E110" s="5"/>
      <c r="F110" s="8"/>
    </row>
    <row r="111" spans="1:6" s="1" customFormat="1">
      <c r="A111" s="2"/>
      <c r="B111" s="5"/>
      <c r="C111" s="5"/>
      <c r="D111" s="5"/>
      <c r="E111" s="5"/>
      <c r="F111" s="8"/>
    </row>
    <row r="112" spans="1:6" s="1" customFormat="1">
      <c r="A112" s="2"/>
      <c r="B112" s="5"/>
      <c r="C112" s="5"/>
      <c r="D112" s="5"/>
      <c r="E112" s="5"/>
      <c r="F112" s="8"/>
    </row>
    <row r="113" spans="1:6" s="1" customFormat="1">
      <c r="A113" s="2"/>
      <c r="B113" s="5"/>
      <c r="C113" s="5"/>
      <c r="D113" s="5"/>
      <c r="E113" s="5"/>
      <c r="F113" s="8"/>
    </row>
    <row r="114" spans="1:6" s="1" customFormat="1">
      <c r="A114" s="2"/>
      <c r="B114" s="5"/>
      <c r="C114" s="5"/>
      <c r="D114" s="5"/>
      <c r="E114" s="5"/>
      <c r="F114" s="8"/>
    </row>
    <row r="115" spans="1:6" s="1" customFormat="1">
      <c r="A115" s="2"/>
      <c r="B115" s="5"/>
      <c r="C115" s="5"/>
      <c r="D115" s="5"/>
      <c r="E115" s="5"/>
      <c r="F115" s="8"/>
    </row>
    <row r="116" spans="1:6" s="1" customFormat="1">
      <c r="A116" s="2"/>
      <c r="B116" s="5"/>
      <c r="C116" s="5"/>
      <c r="D116" s="5"/>
      <c r="E116" s="5"/>
      <c r="F116" s="8"/>
    </row>
    <row r="117" spans="1:6" s="1" customFormat="1">
      <c r="A117" s="2"/>
      <c r="B117" s="5"/>
      <c r="C117" s="5"/>
      <c r="D117" s="5"/>
      <c r="E117" s="5"/>
      <c r="F117" s="8"/>
    </row>
    <row r="118" spans="1:6" s="1" customFormat="1">
      <c r="A118" s="2"/>
      <c r="B118" s="5"/>
      <c r="C118" s="5"/>
      <c r="D118" s="5"/>
      <c r="E118" s="5"/>
      <c r="F118" s="8"/>
    </row>
    <row r="119" spans="1:6" s="1" customFormat="1">
      <c r="A119" s="2"/>
      <c r="B119" s="5"/>
      <c r="C119" s="5"/>
      <c r="D119" s="5"/>
      <c r="E119" s="5"/>
      <c r="F119" s="8"/>
    </row>
    <row r="120" spans="1:6" s="1" customFormat="1">
      <c r="A120" s="2"/>
      <c r="B120" s="5"/>
      <c r="C120" s="5"/>
      <c r="D120" s="5"/>
      <c r="E120" s="5"/>
      <c r="F120" s="8"/>
    </row>
    <row r="121" spans="1:6" s="1" customFormat="1">
      <c r="A121" s="2"/>
      <c r="B121" s="5"/>
      <c r="C121" s="5"/>
      <c r="D121" s="5"/>
      <c r="E121" s="5"/>
      <c r="F121" s="8"/>
    </row>
    <row r="122" spans="1:6" s="1" customFormat="1">
      <c r="A122" s="2"/>
      <c r="B122" s="5"/>
      <c r="C122" s="5"/>
      <c r="D122" s="5"/>
      <c r="E122" s="5"/>
      <c r="F122" s="8"/>
    </row>
    <row r="123" spans="1:6" s="1" customFormat="1">
      <c r="A123" s="2"/>
      <c r="B123" s="5"/>
      <c r="C123" s="5"/>
      <c r="D123" s="5"/>
      <c r="E123" s="5"/>
      <c r="F123" s="8"/>
    </row>
    <row r="124" spans="1:6" s="1" customFormat="1">
      <c r="A124" s="2"/>
      <c r="B124" s="5"/>
      <c r="C124" s="5"/>
      <c r="D124" s="5"/>
      <c r="E124" s="5"/>
      <c r="F124" s="8"/>
    </row>
    <row r="125" spans="1:6" s="1" customFormat="1">
      <c r="A125" s="2"/>
      <c r="B125" s="5"/>
      <c r="C125" s="5"/>
      <c r="D125" s="5"/>
      <c r="E125" s="5"/>
      <c r="F125" s="8"/>
    </row>
    <row r="126" spans="1:6" s="1" customFormat="1">
      <c r="A126" s="2"/>
      <c r="B126" s="5"/>
      <c r="C126" s="5"/>
      <c r="D126" s="5"/>
      <c r="E126" s="5"/>
      <c r="F126" s="8"/>
    </row>
    <row r="127" spans="1:6" s="1" customFormat="1">
      <c r="A127" s="2"/>
      <c r="B127" s="5"/>
      <c r="C127" s="5"/>
      <c r="D127" s="5"/>
      <c r="E127" s="5"/>
      <c r="F127" s="8"/>
    </row>
    <row r="128" spans="1:6" s="1" customFormat="1">
      <c r="A128" s="2"/>
      <c r="B128" s="5"/>
      <c r="C128" s="5"/>
      <c r="D128" s="5"/>
      <c r="E128" s="5"/>
      <c r="F128" s="8"/>
    </row>
    <row r="129" spans="1:6" s="1" customFormat="1">
      <c r="A129" s="2"/>
      <c r="B129" s="5"/>
      <c r="C129" s="5"/>
      <c r="D129" s="5"/>
      <c r="E129" s="5"/>
      <c r="F129" s="8"/>
    </row>
    <row r="130" spans="1:6" s="1" customFormat="1">
      <c r="A130" s="2"/>
      <c r="B130" s="5"/>
      <c r="C130" s="5"/>
      <c r="D130" s="5"/>
      <c r="E130" s="5"/>
      <c r="F130" s="8"/>
    </row>
    <row r="131" spans="1:6" s="1" customFormat="1">
      <c r="A131" s="2"/>
      <c r="B131" s="5"/>
      <c r="C131" s="5"/>
      <c r="D131" s="5"/>
      <c r="E131" s="5"/>
      <c r="F131" s="8"/>
    </row>
    <row r="132" spans="1:6" s="1" customFormat="1">
      <c r="A132" s="2"/>
      <c r="B132" s="5"/>
      <c r="C132" s="5"/>
      <c r="D132" s="5"/>
      <c r="E132" s="5"/>
      <c r="F132" s="8"/>
    </row>
    <row r="133" spans="1:6" s="1" customFormat="1">
      <c r="A133" s="2"/>
      <c r="B133" s="5"/>
      <c r="C133" s="5"/>
      <c r="D133" s="5"/>
      <c r="E133" s="5"/>
      <c r="F133" s="8"/>
    </row>
    <row r="134" spans="1:6" s="1" customFormat="1">
      <c r="A134" s="2"/>
      <c r="B134" s="5"/>
      <c r="C134" s="5"/>
      <c r="D134" s="5"/>
      <c r="E134" s="5"/>
      <c r="F134" s="8"/>
    </row>
    <row r="135" spans="1:6" s="1" customFormat="1">
      <c r="A135" s="2"/>
      <c r="B135" s="5"/>
      <c r="C135" s="5"/>
      <c r="D135" s="5"/>
      <c r="E135" s="5"/>
      <c r="F135" s="8"/>
    </row>
    <row r="136" spans="1:6" s="1" customFormat="1">
      <c r="A136" s="2"/>
      <c r="B136" s="5"/>
      <c r="C136" s="5"/>
      <c r="D136" s="5"/>
      <c r="E136" s="5"/>
      <c r="F136" s="8"/>
    </row>
    <row r="137" spans="1:6" s="1" customFormat="1">
      <c r="A137" s="2"/>
      <c r="B137" s="5"/>
      <c r="C137" s="5"/>
      <c r="D137" s="5"/>
      <c r="E137" s="5"/>
      <c r="F137" s="8"/>
    </row>
    <row r="138" spans="1:6" s="1" customFormat="1">
      <c r="A138" s="2"/>
      <c r="B138" s="5"/>
      <c r="C138" s="5"/>
      <c r="D138" s="5"/>
      <c r="E138" s="5"/>
      <c r="F138" s="8"/>
    </row>
    <row r="139" spans="1:6" s="1" customFormat="1">
      <c r="A139" s="2"/>
      <c r="B139" s="5"/>
      <c r="C139" s="5"/>
      <c r="D139" s="5"/>
      <c r="E139" s="5"/>
      <c r="F139" s="8"/>
    </row>
    <row r="140" spans="1:6" s="1" customFormat="1">
      <c r="A140" s="2"/>
      <c r="B140" s="5"/>
      <c r="C140" s="5"/>
      <c r="D140" s="5"/>
      <c r="E140" s="5"/>
      <c r="F140" s="8"/>
    </row>
    <row r="141" spans="1:6" s="1" customFormat="1">
      <c r="A141" s="2"/>
      <c r="B141" s="5"/>
      <c r="C141" s="5"/>
      <c r="D141" s="5"/>
      <c r="E141" s="5"/>
      <c r="F141" s="8"/>
    </row>
    <row r="142" spans="1:6" s="1" customFormat="1">
      <c r="A142" s="2"/>
      <c r="B142" s="5"/>
      <c r="C142" s="5"/>
      <c r="D142" s="5"/>
      <c r="E142" s="5"/>
      <c r="F142" s="8"/>
    </row>
    <row r="143" spans="1:6" s="1" customFormat="1">
      <c r="A143" s="2"/>
      <c r="B143" s="5"/>
      <c r="C143" s="5"/>
      <c r="D143" s="5"/>
      <c r="E143" s="5"/>
      <c r="F143" s="8"/>
    </row>
    <row r="144" spans="1:6" s="1" customFormat="1">
      <c r="A144" s="2"/>
      <c r="B144" s="5"/>
      <c r="C144" s="5"/>
      <c r="D144" s="5"/>
      <c r="E144" s="5"/>
      <c r="F144" s="8"/>
    </row>
    <row r="145" spans="1:6" s="1" customFormat="1">
      <c r="A145" s="2"/>
      <c r="B145" s="5"/>
      <c r="C145" s="5"/>
      <c r="D145" s="5"/>
      <c r="E145" s="5"/>
      <c r="F145" s="8"/>
    </row>
    <row r="146" spans="1:6" s="1" customFormat="1">
      <c r="A146" s="2"/>
      <c r="B146" s="5"/>
      <c r="C146" s="5"/>
      <c r="D146" s="5"/>
      <c r="E146" s="5"/>
      <c r="F146" s="8"/>
    </row>
    <row r="147" spans="1:6" s="1" customFormat="1">
      <c r="A147" s="2"/>
      <c r="B147" s="5"/>
      <c r="C147" s="5"/>
      <c r="D147" s="5"/>
      <c r="E147" s="5"/>
      <c r="F147" s="8"/>
    </row>
    <row r="148" spans="1:6" s="1" customFormat="1">
      <c r="A148" s="2"/>
      <c r="B148" s="5"/>
      <c r="C148" s="5"/>
      <c r="D148" s="5"/>
      <c r="E148" s="5"/>
      <c r="F148" s="8"/>
    </row>
    <row r="149" spans="1:6" s="1" customFormat="1">
      <c r="A149" s="2"/>
      <c r="B149" s="5"/>
      <c r="C149" s="5"/>
      <c r="D149" s="5"/>
      <c r="E149" s="5"/>
      <c r="F149" s="8"/>
    </row>
    <row r="150" spans="1:6" s="1" customFormat="1">
      <c r="A150" s="2"/>
      <c r="B150" s="5"/>
      <c r="C150" s="5"/>
      <c r="D150" s="5"/>
      <c r="E150" s="5"/>
      <c r="F150" s="8"/>
    </row>
    <row r="151" spans="1:6" s="1" customFormat="1">
      <c r="A151" s="2"/>
      <c r="B151" s="5"/>
      <c r="C151" s="5"/>
      <c r="D151" s="5"/>
      <c r="E151" s="5"/>
      <c r="F151" s="8"/>
    </row>
    <row r="152" spans="1:6" s="1" customFormat="1">
      <c r="A152" s="2"/>
      <c r="B152" s="5"/>
      <c r="C152" s="5"/>
      <c r="D152" s="5"/>
      <c r="E152" s="5"/>
      <c r="F152" s="8"/>
    </row>
    <row r="153" spans="1:6" s="1" customFormat="1">
      <c r="A153" s="2"/>
      <c r="B153" s="5"/>
      <c r="C153" s="5"/>
      <c r="D153" s="5"/>
      <c r="E153" s="5"/>
      <c r="F153" s="8"/>
    </row>
    <row r="154" spans="1:6" s="1" customFormat="1">
      <c r="A154" s="2"/>
      <c r="B154" s="5"/>
      <c r="C154" s="5"/>
      <c r="D154" s="5"/>
      <c r="E154" s="5"/>
      <c r="F154" s="8"/>
    </row>
    <row r="155" spans="1:6" s="1" customFormat="1">
      <c r="A155" s="2"/>
      <c r="B155" s="5"/>
      <c r="C155" s="5"/>
      <c r="D155" s="5"/>
      <c r="E155" s="5"/>
      <c r="F155" s="8"/>
    </row>
    <row r="156" spans="1:6" s="1" customFormat="1">
      <c r="A156" s="2"/>
      <c r="B156" s="5"/>
      <c r="C156" s="5"/>
      <c r="D156" s="5"/>
      <c r="E156" s="5"/>
      <c r="F156" s="8"/>
    </row>
    <row r="157" spans="1:6" s="1" customFormat="1">
      <c r="A157" s="2"/>
      <c r="B157" s="5"/>
      <c r="C157" s="5"/>
      <c r="D157" s="5"/>
      <c r="E157" s="5"/>
      <c r="F157" s="8"/>
    </row>
    <row r="158" spans="1:6" s="1" customFormat="1">
      <c r="A158" s="2"/>
      <c r="B158" s="5"/>
      <c r="C158" s="5"/>
      <c r="D158" s="5"/>
      <c r="E158" s="5"/>
      <c r="F158" s="8"/>
    </row>
    <row r="159" spans="1:6" s="1" customFormat="1">
      <c r="A159" s="2"/>
      <c r="B159" s="5"/>
      <c r="C159" s="5"/>
      <c r="D159" s="5"/>
      <c r="E159" s="5"/>
      <c r="F159" s="8"/>
    </row>
    <row r="160" spans="1:6" s="1" customFormat="1">
      <c r="A160" s="2"/>
      <c r="B160" s="5"/>
      <c r="C160" s="5"/>
      <c r="D160" s="5"/>
      <c r="E160" s="5"/>
      <c r="F160" s="8"/>
    </row>
    <row r="161" spans="1:6" s="1" customFormat="1">
      <c r="A161" s="2"/>
      <c r="B161" s="5"/>
      <c r="C161" s="5"/>
      <c r="D161" s="5"/>
      <c r="E161" s="5"/>
      <c r="F161" s="8"/>
    </row>
    <row r="162" spans="1:6" s="1" customFormat="1">
      <c r="A162" s="2"/>
      <c r="B162" s="5"/>
      <c r="C162" s="5"/>
      <c r="D162" s="5"/>
      <c r="E162" s="5"/>
      <c r="F162" s="8"/>
    </row>
    <row r="163" spans="1:6" s="1" customFormat="1">
      <c r="A163" s="2"/>
      <c r="B163" s="5"/>
      <c r="C163" s="5"/>
      <c r="D163" s="5"/>
      <c r="E163" s="5"/>
      <c r="F163" s="8"/>
    </row>
    <row r="164" spans="1:6" s="1" customFormat="1">
      <c r="A164" s="2"/>
      <c r="B164" s="5"/>
      <c r="C164" s="5"/>
      <c r="D164" s="5"/>
      <c r="E164" s="5"/>
      <c r="F164" s="8"/>
    </row>
    <row r="165" spans="1:6" s="1" customFormat="1">
      <c r="A165" s="2"/>
      <c r="B165" s="5"/>
      <c r="C165" s="5"/>
      <c r="D165" s="5"/>
      <c r="E165" s="5"/>
      <c r="F165" s="8"/>
    </row>
    <row r="166" spans="1:6" s="1" customFormat="1">
      <c r="A166" s="2"/>
      <c r="B166" s="5"/>
      <c r="C166" s="5"/>
      <c r="D166" s="5"/>
      <c r="E166" s="5"/>
      <c r="F166" s="8"/>
    </row>
    <row r="167" spans="1:6" s="1" customFormat="1">
      <c r="A167" s="2"/>
      <c r="B167" s="5"/>
      <c r="C167" s="5"/>
      <c r="D167" s="5"/>
      <c r="E167" s="5"/>
      <c r="F167" s="8"/>
    </row>
    <row r="168" spans="1:6" s="1" customFormat="1">
      <c r="A168" s="2"/>
      <c r="B168" s="5"/>
      <c r="C168" s="5"/>
      <c r="D168" s="5"/>
      <c r="E168" s="5"/>
      <c r="F168" s="8"/>
    </row>
    <row r="169" spans="1:6" s="1" customFormat="1">
      <c r="A169" s="2"/>
      <c r="B169" s="5"/>
      <c r="C169" s="5"/>
      <c r="D169" s="5"/>
      <c r="E169" s="5"/>
      <c r="F169" s="8"/>
    </row>
    <row r="170" spans="1:6" s="1" customFormat="1">
      <c r="A170" s="2"/>
      <c r="B170" s="5"/>
      <c r="C170" s="5"/>
      <c r="D170" s="5"/>
      <c r="E170" s="5"/>
      <c r="F170" s="8"/>
    </row>
    <row r="171" spans="1:6" s="1" customFormat="1">
      <c r="A171" s="2"/>
      <c r="B171" s="5"/>
      <c r="C171" s="5"/>
      <c r="D171" s="5"/>
      <c r="E171" s="5"/>
      <c r="F171" s="8"/>
    </row>
    <row r="172" spans="1:6" s="1" customFormat="1">
      <c r="A172" s="2"/>
      <c r="B172" s="5"/>
      <c r="C172" s="5"/>
      <c r="D172" s="5"/>
      <c r="E172" s="5"/>
      <c r="F172" s="8"/>
    </row>
    <row r="173" spans="1:6" s="1" customFormat="1">
      <c r="A173" s="2"/>
      <c r="B173" s="5"/>
      <c r="C173" s="5"/>
      <c r="D173" s="5"/>
      <c r="E173" s="5"/>
      <c r="F173" s="8"/>
    </row>
    <row r="174" spans="1:6" s="1" customFormat="1">
      <c r="A174" s="2"/>
      <c r="B174" s="5"/>
      <c r="C174" s="5"/>
      <c r="D174" s="5"/>
      <c r="E174" s="5"/>
      <c r="F174" s="8"/>
    </row>
    <row r="175" spans="1:6" s="1" customFormat="1">
      <c r="A175" s="2"/>
      <c r="B175" s="5"/>
      <c r="C175" s="5"/>
      <c r="D175" s="5"/>
      <c r="E175" s="5"/>
      <c r="F175" s="8"/>
    </row>
    <row r="176" spans="1:6" s="1" customFormat="1">
      <c r="A176" s="2"/>
      <c r="B176" s="5"/>
      <c r="C176" s="5"/>
      <c r="D176" s="5"/>
      <c r="E176" s="5"/>
      <c r="F176" s="8"/>
    </row>
    <row r="177" spans="1:6" s="1" customFormat="1">
      <c r="A177" s="2"/>
      <c r="B177" s="5"/>
      <c r="C177" s="5"/>
      <c r="D177" s="5"/>
      <c r="E177" s="5"/>
      <c r="F177" s="8"/>
    </row>
    <row r="178" spans="1:6" s="1" customFormat="1">
      <c r="A178" s="2"/>
      <c r="B178" s="5"/>
      <c r="C178" s="5"/>
      <c r="D178" s="5"/>
      <c r="E178" s="5"/>
      <c r="F178" s="8"/>
    </row>
    <row r="179" spans="1:6" s="1" customFormat="1">
      <c r="A179" s="2"/>
      <c r="B179" s="5"/>
      <c r="C179" s="5"/>
      <c r="D179" s="5"/>
      <c r="E179" s="5"/>
      <c r="F179" s="8"/>
    </row>
    <row r="180" spans="1:6" s="1" customFormat="1">
      <c r="A180" s="2"/>
      <c r="B180" s="5"/>
      <c r="C180" s="5"/>
      <c r="D180" s="5"/>
      <c r="E180" s="5"/>
      <c r="F180" s="8"/>
    </row>
    <row r="181" spans="1:6" s="1" customFormat="1">
      <c r="A181" s="2"/>
      <c r="B181" s="5"/>
      <c r="C181" s="5"/>
      <c r="D181" s="5"/>
      <c r="E181" s="5"/>
      <c r="F181" s="8"/>
    </row>
    <row r="182" spans="1:6" s="1" customFormat="1">
      <c r="A182" s="2"/>
      <c r="B182" s="5"/>
      <c r="C182" s="5"/>
      <c r="D182" s="5"/>
      <c r="E182" s="5"/>
      <c r="F182" s="8"/>
    </row>
    <row r="183" spans="1:6" s="1" customFormat="1">
      <c r="A183" s="2"/>
      <c r="B183" s="5"/>
      <c r="C183" s="5"/>
      <c r="D183" s="5"/>
      <c r="E183" s="5"/>
      <c r="F183" s="8"/>
    </row>
    <row r="184" spans="1:6" s="1" customFormat="1">
      <c r="A184" s="2"/>
      <c r="B184" s="5"/>
      <c r="C184" s="5"/>
      <c r="D184" s="5"/>
      <c r="E184" s="5"/>
      <c r="F184" s="8"/>
    </row>
    <row r="185" spans="1:6" s="1" customFormat="1">
      <c r="A185" s="2"/>
      <c r="B185" s="5"/>
      <c r="C185" s="5"/>
      <c r="D185" s="5"/>
      <c r="E185" s="5"/>
      <c r="F185" s="8"/>
    </row>
    <row r="186" spans="1:6" s="1" customFormat="1">
      <c r="A186" s="2"/>
      <c r="B186" s="5"/>
      <c r="C186" s="5"/>
      <c r="D186" s="5"/>
      <c r="E186" s="5"/>
      <c r="F186" s="8"/>
    </row>
    <row r="187" spans="1:6" s="1" customFormat="1">
      <c r="A187" s="2"/>
      <c r="B187" s="5"/>
      <c r="C187" s="5"/>
      <c r="D187" s="5"/>
      <c r="E187" s="5"/>
      <c r="F187" s="8"/>
    </row>
    <row r="188" spans="1:6" s="1" customFormat="1">
      <c r="A188" s="2"/>
      <c r="B188" s="5"/>
      <c r="C188" s="5"/>
      <c r="D188" s="5"/>
      <c r="E188" s="5"/>
      <c r="F188" s="8"/>
    </row>
    <row r="189" spans="1:6" s="1" customFormat="1">
      <c r="A189" s="2"/>
      <c r="B189" s="5"/>
      <c r="C189" s="5"/>
      <c r="D189" s="5"/>
      <c r="E189" s="5"/>
      <c r="F189" s="8"/>
    </row>
    <row r="190" spans="1:6" s="1" customFormat="1">
      <c r="A190" s="2"/>
      <c r="B190" s="5"/>
      <c r="C190" s="5"/>
      <c r="D190" s="5"/>
      <c r="E190" s="5"/>
      <c r="F190" s="8"/>
    </row>
    <row r="191" spans="1:6" s="1" customFormat="1">
      <c r="A191" s="2"/>
      <c r="B191" s="5"/>
      <c r="C191" s="5"/>
      <c r="D191" s="5"/>
      <c r="E191" s="5"/>
      <c r="F191" s="8"/>
    </row>
    <row r="192" spans="1:6" s="1" customFormat="1">
      <c r="A192" s="2"/>
      <c r="B192" s="5"/>
      <c r="C192" s="5"/>
      <c r="D192" s="5"/>
      <c r="E192" s="5"/>
      <c r="F192" s="8"/>
    </row>
    <row r="193" spans="1:6" s="1" customFormat="1">
      <c r="A193" s="2"/>
      <c r="B193" s="5"/>
      <c r="C193" s="5"/>
      <c r="D193" s="5"/>
      <c r="E193" s="5"/>
      <c r="F193" s="8"/>
    </row>
    <row r="194" spans="1:6" s="1" customFormat="1">
      <c r="A194" s="2"/>
      <c r="B194" s="5"/>
      <c r="C194" s="5"/>
      <c r="D194" s="5"/>
      <c r="E194" s="5"/>
      <c r="F194" s="8"/>
    </row>
    <row r="195" spans="1:6" s="1" customFormat="1">
      <c r="A195" s="2"/>
      <c r="B195" s="5"/>
      <c r="C195" s="5"/>
      <c r="D195" s="5"/>
      <c r="E195" s="5"/>
      <c r="F195" s="8"/>
    </row>
  </sheetData>
  <phoneticPr fontId="15" type="noConversion"/>
  <pageMargins left="0.70866141732283472" right="0.70866141732283472" top="0.74803149606299213" bottom="0.74803149606299213" header="0.31496062992125984" footer="0.31496062992125984"/>
  <pageSetup paperSize="9" firstPageNumber="102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0"/>
  <sheetViews>
    <sheetView zoomScaleNormal="100" workbookViewId="0">
      <selection activeCell="O30" sqref="O30"/>
    </sheetView>
  </sheetViews>
  <sheetFormatPr baseColWidth="10" defaultColWidth="9.33203125" defaultRowHeight="10.199999999999999"/>
  <cols>
    <col min="1" max="1" width="5.5546875" style="9" customWidth="1"/>
    <col min="2" max="2" width="8.6640625" style="5" customWidth="1"/>
    <col min="3" max="3" width="8.88671875" style="5" customWidth="1"/>
    <col min="4" max="4" width="7.88671875" style="5" bestFit="1" customWidth="1"/>
    <col min="5" max="5" width="9.33203125" style="8" customWidth="1"/>
    <col min="6" max="6" width="8.6640625" style="5" bestFit="1" customWidth="1"/>
    <col min="7" max="7" width="8" style="5" bestFit="1" customWidth="1"/>
    <col min="8" max="8" width="6.6640625" style="5" bestFit="1" customWidth="1"/>
    <col min="9" max="9" width="6.33203125" style="5" bestFit="1" customWidth="1"/>
    <col min="10" max="10" width="8.109375" style="8" bestFit="1" customWidth="1"/>
    <col min="11" max="11" width="9.6640625" style="8" customWidth="1"/>
    <col min="12" max="12" width="9.33203125" style="3"/>
    <col min="13" max="13" width="5.88671875" style="9" customWidth="1"/>
    <col min="14" max="14" width="7" style="5" customWidth="1"/>
    <col min="15" max="15" width="8.33203125" style="5" customWidth="1"/>
    <col min="16" max="16" width="8.109375" style="8" customWidth="1"/>
    <col min="17" max="17" width="7.6640625" style="5" customWidth="1"/>
    <col min="18" max="18" width="10.109375" style="8" customWidth="1"/>
    <col min="19" max="19" width="9.44140625" style="8" customWidth="1"/>
    <col min="20" max="20" width="7.109375" style="8" customWidth="1"/>
    <col min="21" max="21" width="6.5546875" style="8" customWidth="1"/>
    <col min="22" max="22" width="9.88671875" style="5" customWidth="1"/>
    <col min="23" max="23" width="7.6640625" style="8" customWidth="1"/>
    <col min="24" max="16384" width="9.33203125" style="3"/>
  </cols>
  <sheetData>
    <row r="1" spans="1:23" s="67" customFormat="1" ht="18.600000000000001">
      <c r="A1" s="67" t="s">
        <v>104</v>
      </c>
      <c r="M1" s="67" t="s">
        <v>108</v>
      </c>
    </row>
    <row r="2" spans="1:23" s="71" customFormat="1">
      <c r="A2" s="68"/>
      <c r="B2" s="69"/>
      <c r="C2" s="69"/>
      <c r="D2" s="69"/>
      <c r="E2" s="70"/>
      <c r="F2" s="69"/>
      <c r="G2" s="69"/>
      <c r="H2" s="69"/>
      <c r="I2" s="69"/>
      <c r="J2" s="70"/>
      <c r="K2" s="70"/>
      <c r="M2" s="68"/>
      <c r="N2" s="69"/>
      <c r="O2" s="69"/>
      <c r="P2" s="70"/>
      <c r="Q2" s="69"/>
      <c r="R2" s="70"/>
      <c r="S2" s="70"/>
      <c r="T2" s="70"/>
      <c r="U2" s="70"/>
      <c r="V2" s="69"/>
      <c r="W2" s="70"/>
    </row>
    <row r="3" spans="1:23" s="71" customFormat="1" ht="16.2">
      <c r="A3" s="72" t="s">
        <v>122</v>
      </c>
      <c r="B3" s="69"/>
      <c r="C3" s="69"/>
      <c r="D3" s="69"/>
      <c r="E3" s="70"/>
      <c r="F3" s="69"/>
      <c r="G3" s="69"/>
      <c r="H3" s="69"/>
      <c r="I3" s="69"/>
      <c r="J3" s="70"/>
      <c r="K3" s="70"/>
      <c r="M3" s="72" t="s">
        <v>122</v>
      </c>
      <c r="N3" s="69"/>
      <c r="O3" s="69"/>
      <c r="P3" s="70"/>
      <c r="Q3" s="69"/>
      <c r="R3" s="70"/>
      <c r="S3" s="70"/>
      <c r="T3" s="70"/>
      <c r="U3" s="70"/>
      <c r="V3" s="69"/>
      <c r="W3" s="70"/>
    </row>
    <row r="4" spans="1:23" ht="18.75" customHeight="1" thickBot="1">
      <c r="A4" s="168"/>
      <c r="B4" s="88"/>
      <c r="C4" s="88"/>
      <c r="D4" s="88"/>
      <c r="E4" s="169"/>
      <c r="F4" s="88"/>
      <c r="G4" s="88"/>
      <c r="H4" s="88"/>
      <c r="I4" s="88"/>
      <c r="J4" s="169"/>
      <c r="K4" s="169"/>
      <c r="M4" s="147"/>
      <c r="N4" s="88"/>
      <c r="O4" s="88"/>
      <c r="P4" s="169"/>
      <c r="Q4" s="88"/>
      <c r="R4" s="169"/>
      <c r="S4" s="169"/>
      <c r="T4" s="169"/>
      <c r="U4" s="169"/>
      <c r="V4" s="88"/>
      <c r="W4" s="169"/>
    </row>
    <row r="5" spans="1:23" ht="16.2" thickTop="1">
      <c r="A5" s="164"/>
      <c r="B5" s="165" t="s">
        <v>123</v>
      </c>
      <c r="C5" s="166"/>
      <c r="D5" s="166"/>
      <c r="E5" s="167"/>
      <c r="F5" s="166"/>
      <c r="G5" s="166"/>
      <c r="H5" s="166"/>
      <c r="I5" s="166"/>
      <c r="J5" s="167"/>
      <c r="K5" s="174"/>
      <c r="M5" s="164"/>
      <c r="N5" s="165" t="s">
        <v>124</v>
      </c>
      <c r="O5" s="166"/>
      <c r="P5" s="167"/>
      <c r="Q5" s="166"/>
      <c r="R5" s="171"/>
      <c r="S5" s="175" t="s">
        <v>79</v>
      </c>
      <c r="T5" s="176"/>
      <c r="U5" s="176"/>
      <c r="V5" s="177"/>
      <c r="W5" s="178"/>
    </row>
    <row r="6" spans="1:23" ht="14.25" customHeight="1">
      <c r="A6" s="149"/>
      <c r="B6" s="483" t="s">
        <v>64</v>
      </c>
      <c r="C6" s="483"/>
      <c r="D6" s="483"/>
      <c r="E6" s="484"/>
      <c r="F6" s="485" t="s">
        <v>65</v>
      </c>
      <c r="G6" s="483"/>
      <c r="H6" s="483"/>
      <c r="I6" s="483"/>
      <c r="J6" s="484"/>
      <c r="K6" s="172"/>
      <c r="M6" s="163"/>
      <c r="N6" s="486" t="s">
        <v>17</v>
      </c>
      <c r="O6" s="486"/>
      <c r="P6" s="487"/>
      <c r="Q6" s="457"/>
      <c r="R6" s="172"/>
      <c r="S6" s="179"/>
      <c r="T6" s="488" t="s">
        <v>78</v>
      </c>
      <c r="U6" s="486"/>
      <c r="V6" s="487"/>
      <c r="W6" s="162"/>
    </row>
    <row r="7" spans="1:23" s="11" customFormat="1" ht="36.6" customHeight="1" thickBot="1">
      <c r="A7" s="150"/>
      <c r="B7" s="151" t="s">
        <v>7</v>
      </c>
      <c r="C7" s="153" t="s">
        <v>15</v>
      </c>
      <c r="D7" s="151" t="s">
        <v>9</v>
      </c>
      <c r="E7" s="159" t="s">
        <v>16</v>
      </c>
      <c r="F7" s="160" t="s">
        <v>11</v>
      </c>
      <c r="G7" s="151" t="s">
        <v>10</v>
      </c>
      <c r="H7" s="153" t="s">
        <v>13</v>
      </c>
      <c r="I7" s="151" t="s">
        <v>12</v>
      </c>
      <c r="J7" s="159" t="s">
        <v>16</v>
      </c>
      <c r="K7" s="159" t="s">
        <v>69</v>
      </c>
      <c r="M7" s="150"/>
      <c r="N7" s="151" t="s">
        <v>7</v>
      </c>
      <c r="O7" s="151" t="s">
        <v>70</v>
      </c>
      <c r="P7" s="456" t="s">
        <v>16</v>
      </c>
      <c r="Q7" s="208" t="s">
        <v>8</v>
      </c>
      <c r="R7" s="173" t="s">
        <v>18</v>
      </c>
      <c r="S7" s="180" t="s">
        <v>80</v>
      </c>
      <c r="T7" s="181" t="s">
        <v>66</v>
      </c>
      <c r="U7" s="153" t="s">
        <v>67</v>
      </c>
      <c r="V7" s="173" t="s">
        <v>68</v>
      </c>
      <c r="W7" s="170" t="s">
        <v>81</v>
      </c>
    </row>
    <row r="8" spans="1:23" s="14" customFormat="1" ht="18.600000000000001" hidden="1" customHeight="1">
      <c r="A8" s="13">
        <f t="shared" ref="A8:A16" si="0">A9-1</f>
        <v>1970</v>
      </c>
      <c r="B8" s="25">
        <v>1219.1231295829305</v>
      </c>
      <c r="C8" s="25">
        <v>24.345399446233003</v>
      </c>
      <c r="D8" s="25">
        <v>599.67442570292803</v>
      </c>
      <c r="E8" s="25">
        <v>1843.1429547320913</v>
      </c>
      <c r="F8" s="25">
        <v>110.58625175323212</v>
      </c>
      <c r="G8" s="25">
        <v>43.240336329876527</v>
      </c>
      <c r="H8" s="25">
        <v>74.911157460229788</v>
      </c>
      <c r="I8" s="25">
        <v>368.63295131646839</v>
      </c>
      <c r="J8" s="25">
        <v>597.3706968598068</v>
      </c>
      <c r="K8" s="26">
        <v>2440.513651591898</v>
      </c>
      <c r="M8" s="13">
        <f t="shared" ref="M8:M16" si="1">M9-1</f>
        <v>1970</v>
      </c>
      <c r="N8" s="25">
        <v>246.29550227829333</v>
      </c>
      <c r="O8" s="25">
        <v>283.70747730790754</v>
      </c>
      <c r="P8" s="25">
        <v>530.00297958620081</v>
      </c>
      <c r="Q8" s="25">
        <v>450.30994963772588</v>
      </c>
      <c r="R8" s="26">
        <v>980.31292922392663</v>
      </c>
      <c r="S8" s="26">
        <v>3420.8265808158249</v>
      </c>
      <c r="T8" s="36" t="s">
        <v>73</v>
      </c>
      <c r="U8" s="36" t="s">
        <v>74</v>
      </c>
      <c r="V8" s="35" t="s">
        <v>72</v>
      </c>
      <c r="W8" s="35" t="s">
        <v>75</v>
      </c>
    </row>
    <row r="9" spans="1:23" s="6" customFormat="1" ht="12.75" hidden="1" customHeight="1">
      <c r="A9" s="12">
        <f t="shared" si="0"/>
        <v>1971</v>
      </c>
      <c r="B9" s="25">
        <v>1266.40407549254</v>
      </c>
      <c r="C9" s="25">
        <v>18.894936883643524</v>
      </c>
      <c r="D9" s="25">
        <v>736.73539094351145</v>
      </c>
      <c r="E9" s="25">
        <v>2022.034403319695</v>
      </c>
      <c r="F9" s="25">
        <v>129.79368182379744</v>
      </c>
      <c r="G9" s="25">
        <v>62.004462112017904</v>
      </c>
      <c r="H9" s="25">
        <v>84.787395623641928</v>
      </c>
      <c r="I9" s="25">
        <v>224.2392971083479</v>
      </c>
      <c r="J9" s="25">
        <v>500.82483666780519</v>
      </c>
      <c r="K9" s="26">
        <v>2522.8592399874997</v>
      </c>
      <c r="M9" s="13">
        <f t="shared" si="1"/>
        <v>1971</v>
      </c>
      <c r="N9" s="25">
        <v>258.96237727375131</v>
      </c>
      <c r="O9" s="25">
        <v>316.30851071560937</v>
      </c>
      <c r="P9" s="25">
        <v>575.27088798936074</v>
      </c>
      <c r="Q9" s="25">
        <v>306.38866885169654</v>
      </c>
      <c r="R9" s="26">
        <v>881.65955684105734</v>
      </c>
      <c r="S9" s="26">
        <v>3404.5187968285572</v>
      </c>
      <c r="T9" s="36" t="s">
        <v>73</v>
      </c>
      <c r="U9" s="36" t="s">
        <v>74</v>
      </c>
      <c r="V9" s="35" t="s">
        <v>72</v>
      </c>
      <c r="W9" s="35" t="s">
        <v>75</v>
      </c>
    </row>
    <row r="10" spans="1:23" s="14" customFormat="1" ht="12.75" hidden="1" customHeight="1">
      <c r="A10" s="13">
        <f t="shared" si="0"/>
        <v>1972</v>
      </c>
      <c r="B10" s="25">
        <v>1349.7162125825744</v>
      </c>
      <c r="C10" s="25">
        <v>158.79014265677347</v>
      </c>
      <c r="D10" s="25">
        <v>784.99015283097026</v>
      </c>
      <c r="E10" s="25">
        <v>2293.4965080703182</v>
      </c>
      <c r="F10" s="25">
        <v>158.50671860351881</v>
      </c>
      <c r="G10" s="25">
        <v>83.065049453863651</v>
      </c>
      <c r="H10" s="25">
        <v>108.14444452519203</v>
      </c>
      <c r="I10" s="25">
        <v>231.28856202263029</v>
      </c>
      <c r="J10" s="25">
        <v>581.00477460520483</v>
      </c>
      <c r="K10" s="26">
        <v>2874.5012826755228</v>
      </c>
      <c r="M10" s="13">
        <f t="shared" si="1"/>
        <v>1972</v>
      </c>
      <c r="N10" s="25">
        <v>243.71561666533432</v>
      </c>
      <c r="O10" s="25">
        <v>265.40845766444045</v>
      </c>
      <c r="P10" s="25">
        <v>509.12407432977477</v>
      </c>
      <c r="Q10" s="25">
        <v>239.6822743690181</v>
      </c>
      <c r="R10" s="26">
        <v>748.80634869879282</v>
      </c>
      <c r="S10" s="26">
        <v>3623.3076313743159</v>
      </c>
      <c r="T10" s="36" t="s">
        <v>73</v>
      </c>
      <c r="U10" s="36" t="s">
        <v>74</v>
      </c>
      <c r="V10" s="35" t="s">
        <v>72</v>
      </c>
      <c r="W10" s="35" t="s">
        <v>75</v>
      </c>
    </row>
    <row r="11" spans="1:23" s="6" customFormat="1" ht="12.75" hidden="1" customHeight="1">
      <c r="A11" s="12">
        <f t="shared" si="0"/>
        <v>1973</v>
      </c>
      <c r="B11" s="25">
        <v>1431.7783769249218</v>
      </c>
      <c r="C11" s="25">
        <v>226.01251426204368</v>
      </c>
      <c r="D11" s="25">
        <v>1167.9759888955909</v>
      </c>
      <c r="E11" s="25">
        <v>2825.7668800825563</v>
      </c>
      <c r="F11" s="25">
        <v>171.8712528069882</v>
      </c>
      <c r="G11" s="25">
        <v>72.948990937697573</v>
      </c>
      <c r="H11" s="25">
        <v>105.26660029214479</v>
      </c>
      <c r="I11" s="25">
        <v>256.64411386379658</v>
      </c>
      <c r="J11" s="25">
        <v>606.73095790062712</v>
      </c>
      <c r="K11" s="26">
        <v>3432.4978379831832</v>
      </c>
      <c r="M11" s="13">
        <f t="shared" si="1"/>
        <v>1973</v>
      </c>
      <c r="N11" s="25">
        <v>217.40805069656909</v>
      </c>
      <c r="O11" s="25">
        <v>242.13134888047497</v>
      </c>
      <c r="P11" s="25">
        <v>459.53939957704404</v>
      </c>
      <c r="Q11" s="25">
        <v>195.9041590662994</v>
      </c>
      <c r="R11" s="26">
        <v>655.44355864334341</v>
      </c>
      <c r="S11" s="26">
        <v>4087.9413966265265</v>
      </c>
      <c r="T11" s="36" t="s">
        <v>73</v>
      </c>
      <c r="U11" s="36" t="s">
        <v>74</v>
      </c>
      <c r="V11" s="35" t="s">
        <v>72</v>
      </c>
      <c r="W11" s="35" t="s">
        <v>75</v>
      </c>
    </row>
    <row r="12" spans="1:23" s="14" customFormat="1" ht="13.5" hidden="1" customHeight="1">
      <c r="A12" s="13">
        <f t="shared" si="0"/>
        <v>1974</v>
      </c>
      <c r="B12" s="25">
        <v>1388.2037455578727</v>
      </c>
      <c r="C12" s="25">
        <v>220.5620516994542</v>
      </c>
      <c r="D12" s="25">
        <v>1231.0560089532933</v>
      </c>
      <c r="E12" s="25">
        <v>2839.8218062106203</v>
      </c>
      <c r="F12" s="25">
        <v>171.48608678589855</v>
      </c>
      <c r="G12" s="25">
        <v>62.832932421531503</v>
      </c>
      <c r="H12" s="25">
        <v>105.89885394940517</v>
      </c>
      <c r="I12" s="25">
        <v>297.74786886913802</v>
      </c>
      <c r="J12" s="25">
        <v>637.96574202597321</v>
      </c>
      <c r="K12" s="26">
        <v>3477.7875482365935</v>
      </c>
      <c r="M12" s="13">
        <f t="shared" si="1"/>
        <v>1974</v>
      </c>
      <c r="N12" s="25">
        <v>203.76009243984507</v>
      </c>
      <c r="O12" s="25">
        <v>268.45344941607374</v>
      </c>
      <c r="P12" s="25">
        <v>472.21354185591883</v>
      </c>
      <c r="Q12" s="25">
        <v>511.77663277690164</v>
      </c>
      <c r="R12" s="26">
        <v>983.99017463282053</v>
      </c>
      <c r="S12" s="26">
        <v>4461.777722869414</v>
      </c>
      <c r="T12" s="36" t="s">
        <v>73</v>
      </c>
      <c r="U12" s="36" t="s">
        <v>74</v>
      </c>
      <c r="V12" s="35" t="s">
        <v>72</v>
      </c>
      <c r="W12" s="35" t="s">
        <v>75</v>
      </c>
    </row>
    <row r="13" spans="1:23" s="6" customFormat="1" ht="12.75" hidden="1" customHeight="1">
      <c r="A13" s="12">
        <f t="shared" si="0"/>
        <v>1975</v>
      </c>
      <c r="B13" s="25">
        <v>1826.2029170875633</v>
      </c>
      <c r="C13" s="25">
        <v>750.39788376706906</v>
      </c>
      <c r="D13" s="25">
        <v>1653.0671569660544</v>
      </c>
      <c r="E13" s="25">
        <v>4229.6679578206868</v>
      </c>
      <c r="F13" s="25">
        <v>154.66232567603902</v>
      </c>
      <c r="G13" s="25">
        <v>197.38668488332374</v>
      </c>
      <c r="H13" s="25">
        <v>90.070710667645329</v>
      </c>
      <c r="I13" s="25">
        <v>292.13025878796248</v>
      </c>
      <c r="J13" s="25">
        <v>734.24998001497056</v>
      </c>
      <c r="K13" s="26">
        <v>4963.9179378356575</v>
      </c>
      <c r="M13" s="13">
        <f t="shared" si="1"/>
        <v>1975</v>
      </c>
      <c r="N13" s="25">
        <v>398.51602072629225</v>
      </c>
      <c r="O13" s="25">
        <v>792.86788805476624</v>
      </c>
      <c r="P13" s="25">
        <v>1191.3839087810584</v>
      </c>
      <c r="Q13" s="25">
        <v>1138.6670348756929</v>
      </c>
      <c r="R13" s="26">
        <v>2330.0509436567513</v>
      </c>
      <c r="S13" s="26">
        <v>7293.9688814924084</v>
      </c>
      <c r="T13" s="36" t="s">
        <v>73</v>
      </c>
      <c r="U13" s="36" t="s">
        <v>74</v>
      </c>
      <c r="V13" s="35" t="s">
        <v>72</v>
      </c>
      <c r="W13" s="35" t="s">
        <v>75</v>
      </c>
    </row>
    <row r="14" spans="1:23" s="14" customFormat="1" ht="12.75" hidden="1" customHeight="1">
      <c r="A14" s="13">
        <f t="shared" si="0"/>
        <v>1976</v>
      </c>
      <c r="B14" s="25">
        <v>2376.0964513855074</v>
      </c>
      <c r="C14" s="25">
        <v>1764.0385747403761</v>
      </c>
      <c r="D14" s="25">
        <v>1810.934354628896</v>
      </c>
      <c r="E14" s="25">
        <v>5951.0693807547796</v>
      </c>
      <c r="F14" s="25">
        <v>297.62432505105267</v>
      </c>
      <c r="G14" s="25">
        <v>581.30273322529297</v>
      </c>
      <c r="H14" s="25">
        <v>72.396677398021851</v>
      </c>
      <c r="I14" s="25">
        <v>279.46338379250449</v>
      </c>
      <c r="J14" s="25">
        <v>1230.7871194668719</v>
      </c>
      <c r="K14" s="26">
        <v>7181.8565002216519</v>
      </c>
      <c r="M14" s="13">
        <f t="shared" si="1"/>
        <v>1976</v>
      </c>
      <c r="N14" s="25">
        <v>467.01016692950003</v>
      </c>
      <c r="O14" s="25">
        <v>826.06483870264447</v>
      </c>
      <c r="P14" s="25">
        <v>1293.0750056321444</v>
      </c>
      <c r="Q14" s="25">
        <v>1247.4146639244782</v>
      </c>
      <c r="R14" s="26">
        <v>2540.4896695566226</v>
      </c>
      <c r="S14" s="26">
        <v>9722.346169778275</v>
      </c>
      <c r="T14" s="36" t="s">
        <v>73</v>
      </c>
      <c r="U14" s="36" t="s">
        <v>74</v>
      </c>
      <c r="V14" s="35" t="s">
        <v>72</v>
      </c>
      <c r="W14" s="35" t="s">
        <v>75</v>
      </c>
    </row>
    <row r="15" spans="1:23" s="6" customFormat="1" ht="12.75" hidden="1" customHeight="1">
      <c r="A15" s="12">
        <f t="shared" si="0"/>
        <v>1977</v>
      </c>
      <c r="B15" s="25">
        <v>2858.4187844741755</v>
      </c>
      <c r="C15" s="25">
        <v>2422.454452301185</v>
      </c>
      <c r="D15" s="25">
        <v>1695.8932581411741</v>
      </c>
      <c r="E15" s="25">
        <v>6976.7664949165337</v>
      </c>
      <c r="F15" s="25">
        <v>403.79933577029567</v>
      </c>
      <c r="G15" s="25">
        <v>799.61192706554357</v>
      </c>
      <c r="H15" s="25">
        <v>66.946214835432372</v>
      </c>
      <c r="I15" s="25">
        <v>266.82557793071368</v>
      </c>
      <c r="J15" s="25">
        <v>1537.1830556019854</v>
      </c>
      <c r="K15" s="26">
        <v>8513.9495505185187</v>
      </c>
      <c r="M15" s="13">
        <f t="shared" si="1"/>
        <v>1977</v>
      </c>
      <c r="N15" s="25">
        <v>707.1212110201086</v>
      </c>
      <c r="O15" s="25">
        <v>1185.79536783355</v>
      </c>
      <c r="P15" s="25">
        <v>1892.9165788536586</v>
      </c>
      <c r="Q15" s="25">
        <v>1553.7015908083399</v>
      </c>
      <c r="R15" s="26">
        <v>3446.6181696619988</v>
      </c>
      <c r="S15" s="26">
        <v>11960.567720180517</v>
      </c>
      <c r="T15" s="36" t="s">
        <v>73</v>
      </c>
      <c r="U15" s="36" t="s">
        <v>74</v>
      </c>
      <c r="V15" s="35" t="s">
        <v>72</v>
      </c>
      <c r="W15" s="35" t="s">
        <v>75</v>
      </c>
    </row>
    <row r="16" spans="1:23" s="14" customFormat="1" ht="12.75" hidden="1" customHeight="1">
      <c r="A16" s="13">
        <f t="shared" si="0"/>
        <v>1978</v>
      </c>
      <c r="B16" s="25">
        <v>3470.0260895474657</v>
      </c>
      <c r="C16" s="25">
        <v>3052.7750121726995</v>
      </c>
      <c r="D16" s="25">
        <v>1755.7974753457408</v>
      </c>
      <c r="E16" s="25">
        <v>8278.5985770659063</v>
      </c>
      <c r="F16" s="25">
        <v>472.91846834734707</v>
      </c>
      <c r="G16" s="25">
        <v>1043.9525301047215</v>
      </c>
      <c r="H16" s="25">
        <v>61.466683139175736</v>
      </c>
      <c r="I16" s="25">
        <v>254.87089671010077</v>
      </c>
      <c r="J16" s="25">
        <v>1833.2085783013451</v>
      </c>
      <c r="K16" s="26">
        <v>10111.807155367251</v>
      </c>
      <c r="M16" s="13">
        <f t="shared" si="1"/>
        <v>1978</v>
      </c>
      <c r="N16" s="25">
        <v>809.66984731437526</v>
      </c>
      <c r="O16" s="25">
        <v>1447.9335479604367</v>
      </c>
      <c r="P16" s="25">
        <v>2257.6033952748121</v>
      </c>
      <c r="Q16" s="25">
        <v>2104.6198120680506</v>
      </c>
      <c r="R16" s="26">
        <v>4362.2232073428622</v>
      </c>
      <c r="S16" s="26">
        <v>14474.030362710113</v>
      </c>
      <c r="T16" s="36" t="s">
        <v>73</v>
      </c>
      <c r="U16" s="36" t="s">
        <v>74</v>
      </c>
      <c r="V16" s="35" t="s">
        <v>72</v>
      </c>
      <c r="W16" s="35" t="s">
        <v>75</v>
      </c>
    </row>
    <row r="17" spans="1:23" s="6" customFormat="1" ht="12.75" hidden="1" customHeight="1">
      <c r="A17" s="12">
        <f>A18-1</f>
        <v>1979</v>
      </c>
      <c r="B17" s="25">
        <v>4197.9680675566669</v>
      </c>
      <c r="C17" s="25">
        <v>3670.544973583425</v>
      </c>
      <c r="D17" s="25">
        <v>1817.7874028909253</v>
      </c>
      <c r="E17" s="25">
        <v>9686.300444031016</v>
      </c>
      <c r="F17" s="25">
        <v>627.93689091080864</v>
      </c>
      <c r="G17" s="25">
        <v>1558.2799793609151</v>
      </c>
      <c r="H17" s="25">
        <v>54.11945960480513</v>
      </c>
      <c r="I17" s="25">
        <v>227.50230736248483</v>
      </c>
      <c r="J17" s="25">
        <v>2467.8386372390137</v>
      </c>
      <c r="K17" s="26">
        <v>12154.13908127003</v>
      </c>
      <c r="M17" s="13">
        <f>M18-1</f>
        <v>1979</v>
      </c>
      <c r="N17" s="25">
        <v>821.50098471690296</v>
      </c>
      <c r="O17" s="25">
        <v>1612.4648445164712</v>
      </c>
      <c r="P17" s="25">
        <v>2433.9658292333743</v>
      </c>
      <c r="Q17" s="25">
        <v>2191.9943605880685</v>
      </c>
      <c r="R17" s="26">
        <v>4625.9601898214423</v>
      </c>
      <c r="S17" s="26">
        <v>16780.099271091472</v>
      </c>
      <c r="T17" s="36" t="s">
        <v>73</v>
      </c>
      <c r="U17" s="36" t="s">
        <v>74</v>
      </c>
      <c r="V17" s="35" t="s">
        <v>72</v>
      </c>
      <c r="W17" s="35" t="s">
        <v>75</v>
      </c>
    </row>
    <row r="18" spans="1:23" s="15" customFormat="1" ht="19.2" customHeight="1" thickTop="1">
      <c r="A18" s="13">
        <v>1980</v>
      </c>
      <c r="B18" s="25">
        <v>5100.339382135563</v>
      </c>
      <c r="C18" s="25">
        <v>3822.5547408123366</v>
      </c>
      <c r="D18" s="25">
        <v>2252.2982783805583</v>
      </c>
      <c r="E18" s="25">
        <v>11175.192401328457</v>
      </c>
      <c r="F18" s="25">
        <v>682.02728138194652</v>
      </c>
      <c r="G18" s="25">
        <v>1595.6556179734453</v>
      </c>
      <c r="H18" s="25">
        <v>52.629666504364003</v>
      </c>
      <c r="I18" s="25">
        <v>196.20938496980443</v>
      </c>
      <c r="J18" s="25">
        <v>2526.5219508295604</v>
      </c>
      <c r="K18" s="26">
        <v>13701.714352158018</v>
      </c>
      <c r="M18" s="13">
        <v>1980</v>
      </c>
      <c r="N18" s="25">
        <v>1023.8657587407251</v>
      </c>
      <c r="O18" s="25">
        <v>1757.5270887989359</v>
      </c>
      <c r="P18" s="25">
        <v>2781.392847539661</v>
      </c>
      <c r="Q18" s="25">
        <v>2497.6199646810023</v>
      </c>
      <c r="R18" s="26">
        <v>5279.0128122206634</v>
      </c>
      <c r="S18" s="26">
        <v>18980.727164378681</v>
      </c>
      <c r="T18" s="36" t="s">
        <v>73</v>
      </c>
      <c r="U18" s="36" t="s">
        <v>74</v>
      </c>
      <c r="V18" s="35" t="s">
        <v>72</v>
      </c>
      <c r="W18" s="35" t="s">
        <v>75</v>
      </c>
    </row>
    <row r="19" spans="1:23" ht="12.75" customHeight="1">
      <c r="A19" s="123">
        <f>A18+1</f>
        <v>1981</v>
      </c>
      <c r="B19" s="182">
        <v>5379.497540024563</v>
      </c>
      <c r="C19" s="182">
        <v>3920.5831268213628</v>
      </c>
      <c r="D19" s="182">
        <v>2335.7048901550111</v>
      </c>
      <c r="E19" s="182">
        <v>11635.785557000938</v>
      </c>
      <c r="F19" s="182">
        <v>741.84429118551191</v>
      </c>
      <c r="G19" s="182">
        <v>1989.6295865642464</v>
      </c>
      <c r="H19" s="182">
        <v>70.601658394075713</v>
      </c>
      <c r="I19" s="182">
        <v>148.51420390543808</v>
      </c>
      <c r="J19" s="182">
        <v>2950.5897400492722</v>
      </c>
      <c r="K19" s="183">
        <v>14586.37529705021</v>
      </c>
      <c r="M19" s="123">
        <f>M18+1</f>
        <v>1981</v>
      </c>
      <c r="N19" s="182">
        <v>1229.7842343553557</v>
      </c>
      <c r="O19" s="182">
        <v>2097.8321693567727</v>
      </c>
      <c r="P19" s="182">
        <v>3327.6164037121284</v>
      </c>
      <c r="Q19" s="182">
        <v>3544.7119612217757</v>
      </c>
      <c r="R19" s="183">
        <v>6872.3283649339046</v>
      </c>
      <c r="S19" s="183">
        <v>21458.703661984116</v>
      </c>
      <c r="T19" s="184" t="s">
        <v>73</v>
      </c>
      <c r="U19" s="184" t="s">
        <v>74</v>
      </c>
      <c r="V19" s="185" t="s">
        <v>72</v>
      </c>
      <c r="W19" s="185" t="s">
        <v>75</v>
      </c>
    </row>
    <row r="20" spans="1:23" s="15" customFormat="1" ht="12.75" customHeight="1">
      <c r="A20" s="13">
        <f t="shared" ref="A20:A35" si="2">A19+1</f>
        <v>1982</v>
      </c>
      <c r="B20" s="25">
        <v>5967.0646715551256</v>
      </c>
      <c r="C20" s="25">
        <v>4206.5943329723914</v>
      </c>
      <c r="D20" s="25">
        <v>3028.2769997747141</v>
      </c>
      <c r="E20" s="25">
        <v>13201.936004302232</v>
      </c>
      <c r="F20" s="25">
        <v>788.1441538338554</v>
      </c>
      <c r="G20" s="25">
        <v>2732.3314171929387</v>
      </c>
      <c r="H20" s="25">
        <v>65.013117446567293</v>
      </c>
      <c r="I20" s="25">
        <v>162.10402389482786</v>
      </c>
      <c r="J20" s="25">
        <v>3747.5927123681895</v>
      </c>
      <c r="K20" s="26">
        <v>16949.528716670418</v>
      </c>
      <c r="M20" s="13">
        <f t="shared" ref="M20:M35" si="3">M19+1</f>
        <v>1982</v>
      </c>
      <c r="N20" s="25">
        <v>1336.24993641127</v>
      </c>
      <c r="O20" s="25">
        <v>2464.1250554130356</v>
      </c>
      <c r="P20" s="25">
        <v>3800.3749918243057</v>
      </c>
      <c r="Q20" s="25">
        <v>4073.7847285306275</v>
      </c>
      <c r="R20" s="26">
        <v>7874.1597203549336</v>
      </c>
      <c r="S20" s="26">
        <v>24823.688437025354</v>
      </c>
      <c r="T20" s="36" t="s">
        <v>73</v>
      </c>
      <c r="U20" s="36" t="s">
        <v>74</v>
      </c>
      <c r="V20" s="35" t="s">
        <v>72</v>
      </c>
      <c r="W20" s="35" t="s">
        <v>75</v>
      </c>
    </row>
    <row r="21" spans="1:23" ht="12.75" customHeight="1">
      <c r="A21" s="123">
        <f t="shared" si="2"/>
        <v>1983</v>
      </c>
      <c r="B21" s="182">
        <v>7072.5492903497734</v>
      </c>
      <c r="C21" s="182">
        <v>5078.9808361736295</v>
      </c>
      <c r="D21" s="182">
        <v>3425.4340385020673</v>
      </c>
      <c r="E21" s="182">
        <v>15576.964165025471</v>
      </c>
      <c r="F21" s="182">
        <v>1195.7006751306294</v>
      </c>
      <c r="G21" s="182">
        <v>4102.8756640480224</v>
      </c>
      <c r="H21" s="182">
        <v>56.34324833034163</v>
      </c>
      <c r="I21" s="182">
        <v>186.97266774706947</v>
      </c>
      <c r="J21" s="182">
        <v>5541.8922552560625</v>
      </c>
      <c r="K21" s="183">
        <v>21118.856420281532</v>
      </c>
      <c r="M21" s="123">
        <f t="shared" si="3"/>
        <v>1983</v>
      </c>
      <c r="N21" s="182">
        <v>1738.6830228992098</v>
      </c>
      <c r="O21" s="182">
        <v>2777.5557218955983</v>
      </c>
      <c r="P21" s="182">
        <v>4516.2387447948076</v>
      </c>
      <c r="Q21" s="182">
        <v>4610.7279637798592</v>
      </c>
      <c r="R21" s="183">
        <v>9126.966708574666</v>
      </c>
      <c r="S21" s="183">
        <v>30245.823128856198</v>
      </c>
      <c r="T21" s="184" t="s">
        <v>73</v>
      </c>
      <c r="U21" s="184" t="s">
        <v>74</v>
      </c>
      <c r="V21" s="185" t="s">
        <v>72</v>
      </c>
      <c r="W21" s="185" t="s">
        <v>75</v>
      </c>
    </row>
    <row r="22" spans="1:23" s="15" customFormat="1" ht="12.75" customHeight="1">
      <c r="A22" s="13">
        <f t="shared" si="2"/>
        <v>1984</v>
      </c>
      <c r="B22" s="25">
        <v>7555.3512641439493</v>
      </c>
      <c r="C22" s="25">
        <v>5250.0454205213546</v>
      </c>
      <c r="D22" s="25">
        <v>3574.1299244929251</v>
      </c>
      <c r="E22" s="25">
        <v>16379.526609158229</v>
      </c>
      <c r="F22" s="25">
        <v>1721.3360173833416</v>
      </c>
      <c r="G22" s="25">
        <v>7137.0318961069161</v>
      </c>
      <c r="H22" s="25">
        <v>52.978496108369725</v>
      </c>
      <c r="I22" s="25">
        <v>204.93012506994759</v>
      </c>
      <c r="J22" s="25">
        <v>9116.2765346685756</v>
      </c>
      <c r="K22" s="26">
        <v>25495.803143826804</v>
      </c>
      <c r="M22" s="13">
        <f t="shared" si="3"/>
        <v>1984</v>
      </c>
      <c r="N22" s="25">
        <v>2064.0829051692185</v>
      </c>
      <c r="O22" s="25">
        <v>2430.2304455571461</v>
      </c>
      <c r="P22" s="25">
        <v>4494.3133507263647</v>
      </c>
      <c r="Q22" s="25">
        <v>4150.7016562138906</v>
      </c>
      <c r="R22" s="26">
        <v>8645.0150069402553</v>
      </c>
      <c r="S22" s="26">
        <v>34140.81815076706</v>
      </c>
      <c r="T22" s="36" t="s">
        <v>73</v>
      </c>
      <c r="U22" s="36" t="s">
        <v>74</v>
      </c>
      <c r="V22" s="35" t="s">
        <v>72</v>
      </c>
      <c r="W22" s="35" t="s">
        <v>75</v>
      </c>
    </row>
    <row r="23" spans="1:23" ht="12.75" customHeight="1">
      <c r="A23" s="123">
        <f t="shared" si="2"/>
        <v>1985</v>
      </c>
      <c r="B23" s="182">
        <v>8316.3739162663605</v>
      </c>
      <c r="C23" s="182">
        <v>5609.2890416633354</v>
      </c>
      <c r="D23" s="182">
        <v>3654.7895031358325</v>
      </c>
      <c r="E23" s="182">
        <v>17580.452461065528</v>
      </c>
      <c r="F23" s="182">
        <v>2227.7929986991562</v>
      </c>
      <c r="G23" s="182">
        <v>9565.8088849807045</v>
      </c>
      <c r="H23" s="182">
        <v>44.24322144139299</v>
      </c>
      <c r="I23" s="182">
        <v>152.10424191333036</v>
      </c>
      <c r="J23" s="182">
        <v>11989.949347034584</v>
      </c>
      <c r="K23" s="183">
        <v>29570.401808100112</v>
      </c>
      <c r="M23" s="123">
        <f t="shared" si="3"/>
        <v>1985</v>
      </c>
      <c r="N23" s="182">
        <v>2808.6596949194418</v>
      </c>
      <c r="O23" s="182">
        <v>2252.7779190860665</v>
      </c>
      <c r="P23" s="182">
        <v>5061.4376140055083</v>
      </c>
      <c r="Q23" s="182">
        <v>3566.121378167627</v>
      </c>
      <c r="R23" s="183">
        <v>8627.5589921731353</v>
      </c>
      <c r="S23" s="183">
        <v>38197.960800273249</v>
      </c>
      <c r="T23" s="184" t="s">
        <v>73</v>
      </c>
      <c r="U23" s="184" t="s">
        <v>74</v>
      </c>
      <c r="V23" s="185" t="s">
        <v>72</v>
      </c>
      <c r="W23" s="185" t="s">
        <v>75</v>
      </c>
    </row>
    <row r="24" spans="1:23" s="15" customFormat="1" ht="12.75" customHeight="1">
      <c r="A24" s="13">
        <f t="shared" si="2"/>
        <v>1986</v>
      </c>
      <c r="B24" s="25">
        <v>9095.71012259907</v>
      </c>
      <c r="C24" s="25">
        <v>6869.0362855460999</v>
      </c>
      <c r="D24" s="25">
        <v>3885.5257516187871</v>
      </c>
      <c r="E24" s="25">
        <v>19850.272159763957</v>
      </c>
      <c r="F24" s="25">
        <v>2924.1077592785036</v>
      </c>
      <c r="G24" s="25">
        <v>12885.046110913279</v>
      </c>
      <c r="H24" s="25">
        <v>27.66654796770419</v>
      </c>
      <c r="I24" s="25">
        <v>87.185599151181293</v>
      </c>
      <c r="J24" s="25">
        <v>15924.00601731067</v>
      </c>
      <c r="K24" s="26">
        <v>35774.27817707463</v>
      </c>
      <c r="M24" s="13">
        <f t="shared" si="3"/>
        <v>1986</v>
      </c>
      <c r="N24" s="25">
        <v>4445.5644135665643</v>
      </c>
      <c r="O24" s="25">
        <v>1551.9138390878104</v>
      </c>
      <c r="P24" s="25">
        <v>5997.478252654375</v>
      </c>
      <c r="Q24" s="25">
        <v>3057.9493179654514</v>
      </c>
      <c r="R24" s="26">
        <v>9055.4275706198259</v>
      </c>
      <c r="S24" s="26">
        <v>44829.705747694454</v>
      </c>
      <c r="T24" s="36" t="s">
        <v>73</v>
      </c>
      <c r="U24" s="36" t="s">
        <v>74</v>
      </c>
      <c r="V24" s="35" t="s">
        <v>72</v>
      </c>
      <c r="W24" s="35" t="s">
        <v>75</v>
      </c>
    </row>
    <row r="25" spans="1:23" ht="12.75" customHeight="1">
      <c r="A25" s="123">
        <f t="shared" si="2"/>
        <v>1987</v>
      </c>
      <c r="B25" s="182">
        <v>10023.836689607057</v>
      </c>
      <c r="C25" s="182">
        <v>8478.9285117330292</v>
      </c>
      <c r="D25" s="182">
        <v>4437.1125629528424</v>
      </c>
      <c r="E25" s="182">
        <v>22939.877764292931</v>
      </c>
      <c r="F25" s="182">
        <v>3415.6813441567406</v>
      </c>
      <c r="G25" s="182">
        <v>15207.655356351241</v>
      </c>
      <c r="H25" s="182">
        <v>20.70449045442323</v>
      </c>
      <c r="I25" s="182">
        <v>42.142976533941841</v>
      </c>
      <c r="J25" s="182">
        <v>18686.184167496347</v>
      </c>
      <c r="K25" s="183">
        <v>41626.061931789278</v>
      </c>
      <c r="M25" s="123">
        <f t="shared" si="3"/>
        <v>1987</v>
      </c>
      <c r="N25" s="182">
        <v>5423.762563316207</v>
      </c>
      <c r="O25" s="182">
        <v>1331.7151515591954</v>
      </c>
      <c r="P25" s="182">
        <v>6755.4777148754019</v>
      </c>
      <c r="Q25" s="182">
        <v>2309.6734809560835</v>
      </c>
      <c r="R25" s="183">
        <v>9065.1511958314859</v>
      </c>
      <c r="S25" s="183">
        <v>50691.213127620766</v>
      </c>
      <c r="T25" s="184" t="s">
        <v>73</v>
      </c>
      <c r="U25" s="184" t="s">
        <v>74</v>
      </c>
      <c r="V25" s="185" t="s">
        <v>72</v>
      </c>
      <c r="W25" s="185" t="s">
        <v>75</v>
      </c>
    </row>
    <row r="26" spans="1:23" s="15" customFormat="1" ht="12.75" customHeight="1">
      <c r="A26" s="13">
        <f t="shared" si="2"/>
        <v>1988</v>
      </c>
      <c r="B26" s="25">
        <v>11009.665486944325</v>
      </c>
      <c r="C26" s="25">
        <v>9236.9497758043053</v>
      </c>
      <c r="D26" s="25">
        <v>5175.4685580982969</v>
      </c>
      <c r="E26" s="25">
        <v>25422.083820846929</v>
      </c>
      <c r="F26" s="25">
        <v>3765.3684876056477</v>
      </c>
      <c r="G26" s="25">
        <v>15525.744351503963</v>
      </c>
      <c r="H26" s="25">
        <v>14.098529828564784</v>
      </c>
      <c r="I26" s="25">
        <v>29.803129292239269</v>
      </c>
      <c r="J26" s="25">
        <v>19335.014498230412</v>
      </c>
      <c r="K26" s="26">
        <v>44757.09831907734</v>
      </c>
      <c r="M26" s="13">
        <f t="shared" si="3"/>
        <v>1988</v>
      </c>
      <c r="N26" s="25">
        <v>7143.3689672463524</v>
      </c>
      <c r="O26" s="25">
        <v>1093.1447715529457</v>
      </c>
      <c r="P26" s="25">
        <v>8236.5137387992982</v>
      </c>
      <c r="Q26" s="25">
        <v>1269.2601178753371</v>
      </c>
      <c r="R26" s="26">
        <v>9505.7738566746357</v>
      </c>
      <c r="S26" s="26">
        <v>54262.872175751974</v>
      </c>
      <c r="T26" s="36" t="s">
        <v>73</v>
      </c>
      <c r="U26" s="36" t="s">
        <v>74</v>
      </c>
      <c r="V26" s="35" t="s">
        <v>72</v>
      </c>
      <c r="W26" s="35" t="s">
        <v>75</v>
      </c>
    </row>
    <row r="27" spans="1:23" ht="12.75" customHeight="1">
      <c r="A27" s="123">
        <f t="shared" si="2"/>
        <v>1989</v>
      </c>
      <c r="B27" s="182">
        <v>13352.659462366373</v>
      </c>
      <c r="C27" s="182">
        <v>8745.5869421451553</v>
      </c>
      <c r="D27" s="182">
        <v>6633.2856115055629</v>
      </c>
      <c r="E27" s="182">
        <v>28731.532016017089</v>
      </c>
      <c r="F27" s="182">
        <v>4219.312078951767</v>
      </c>
      <c r="G27" s="182">
        <v>16018.822264049473</v>
      </c>
      <c r="H27" s="182">
        <v>9.1204406880663935</v>
      </c>
      <c r="I27" s="182">
        <v>26.94708690944238</v>
      </c>
      <c r="J27" s="182">
        <v>20274.201870598754</v>
      </c>
      <c r="K27" s="183">
        <v>49005.733886615832</v>
      </c>
      <c r="M27" s="123">
        <f t="shared" si="3"/>
        <v>1989</v>
      </c>
      <c r="N27" s="182">
        <v>7722.6295938315288</v>
      </c>
      <c r="O27" s="182">
        <v>770.17216194414357</v>
      </c>
      <c r="P27" s="182">
        <v>8492.8017557756721</v>
      </c>
      <c r="Q27" s="182">
        <v>651.94072803645258</v>
      </c>
      <c r="R27" s="183">
        <v>9144.7424838121242</v>
      </c>
      <c r="S27" s="183">
        <v>58150.476370427954</v>
      </c>
      <c r="T27" s="184" t="s">
        <v>73</v>
      </c>
      <c r="U27" s="184" t="s">
        <v>74</v>
      </c>
      <c r="V27" s="185" t="s">
        <v>72</v>
      </c>
      <c r="W27" s="185" t="s">
        <v>75</v>
      </c>
    </row>
    <row r="28" spans="1:23" s="15" customFormat="1" ht="19.2" customHeight="1">
      <c r="A28" s="13">
        <f t="shared" si="2"/>
        <v>1990</v>
      </c>
      <c r="B28" s="25">
        <v>15530.293670922871</v>
      </c>
      <c r="C28" s="25">
        <v>8363.705733159888</v>
      </c>
      <c r="D28" s="25">
        <v>8405.776036859661</v>
      </c>
      <c r="E28" s="25">
        <v>32299.77544094242</v>
      </c>
      <c r="F28" s="25">
        <v>4503.2230401953439</v>
      </c>
      <c r="G28" s="25">
        <v>15937.792053952311</v>
      </c>
      <c r="H28" s="25">
        <v>5.6466792148426999</v>
      </c>
      <c r="I28" s="25">
        <v>32.17953096952828</v>
      </c>
      <c r="J28" s="25">
        <v>20478.841304332025</v>
      </c>
      <c r="K28" s="26">
        <v>52778.616745274448</v>
      </c>
      <c r="M28" s="13">
        <f t="shared" si="3"/>
        <v>1990</v>
      </c>
      <c r="N28" s="25">
        <v>8594.6091291614266</v>
      </c>
      <c r="O28" s="25">
        <v>684.51269231048741</v>
      </c>
      <c r="P28" s="25">
        <v>9279.1218214719138</v>
      </c>
      <c r="Q28" s="25">
        <v>557.77853680515682</v>
      </c>
      <c r="R28" s="26">
        <v>9836.9221601273221</v>
      </c>
      <c r="S28" s="26">
        <v>62615.538905401772</v>
      </c>
      <c r="T28" s="36" t="s">
        <v>73</v>
      </c>
      <c r="U28" s="36" t="s">
        <v>74</v>
      </c>
      <c r="V28" s="35" t="s">
        <v>72</v>
      </c>
      <c r="W28" s="35" t="s">
        <v>75</v>
      </c>
    </row>
    <row r="29" spans="1:23" ht="12.75" customHeight="1">
      <c r="A29" s="123">
        <f t="shared" si="2"/>
        <v>1991</v>
      </c>
      <c r="B29" s="182">
        <v>19408.283249638451</v>
      </c>
      <c r="C29" s="182">
        <v>7773.3915684977792</v>
      </c>
      <c r="D29" s="182">
        <v>8902.8582225678219</v>
      </c>
      <c r="E29" s="182">
        <v>36084.533040704053</v>
      </c>
      <c r="F29" s="182">
        <v>5160.3453413079651</v>
      </c>
      <c r="G29" s="182">
        <v>16076.197466624999</v>
      </c>
      <c r="H29" s="182">
        <v>5.305116894253759</v>
      </c>
      <c r="I29" s="182">
        <v>33.313227182546889</v>
      </c>
      <c r="J29" s="182">
        <v>21275.161152009765</v>
      </c>
      <c r="K29" s="183">
        <v>57359.694192713818</v>
      </c>
      <c r="M29" s="123">
        <f t="shared" si="3"/>
        <v>1991</v>
      </c>
      <c r="N29" s="182">
        <v>9199.8648285284471</v>
      </c>
      <c r="O29" s="182">
        <v>997.85615139204799</v>
      </c>
      <c r="P29" s="182">
        <v>10197.720979920496</v>
      </c>
      <c r="Q29" s="182">
        <v>591.17170410528831</v>
      </c>
      <c r="R29" s="183">
        <v>10788.863614892118</v>
      </c>
      <c r="S29" s="183">
        <v>68148.557807605932</v>
      </c>
      <c r="T29" s="184" t="s">
        <v>73</v>
      </c>
      <c r="U29" s="184" t="s">
        <v>74</v>
      </c>
      <c r="V29" s="185" t="s">
        <v>72</v>
      </c>
      <c r="W29" s="185" t="s">
        <v>75</v>
      </c>
    </row>
    <row r="30" spans="1:23" s="15" customFormat="1" ht="12.75" customHeight="1">
      <c r="A30" s="13">
        <f t="shared" si="2"/>
        <v>1992</v>
      </c>
      <c r="B30" s="25">
        <v>23034.694011031734</v>
      </c>
      <c r="C30" s="25">
        <v>7141.0579711198161</v>
      </c>
      <c r="D30" s="25">
        <v>7834.5675603002837</v>
      </c>
      <c r="E30" s="25">
        <v>38010.319542451834</v>
      </c>
      <c r="F30" s="25">
        <v>5828.4921113638511</v>
      </c>
      <c r="G30" s="25">
        <v>15700.609725078668</v>
      </c>
      <c r="H30" s="25">
        <v>4.9562872902480324</v>
      </c>
      <c r="I30" s="25">
        <v>36.641642987434864</v>
      </c>
      <c r="J30" s="25">
        <v>21570.699766720201</v>
      </c>
      <c r="K30" s="26">
        <v>59581.019309172036</v>
      </c>
      <c r="M30" s="13">
        <f t="shared" si="3"/>
        <v>1992</v>
      </c>
      <c r="N30" s="25">
        <v>10679.21484269965</v>
      </c>
      <c r="O30" s="25">
        <v>878.33114103616924</v>
      </c>
      <c r="P30" s="25">
        <v>11557.545983735819</v>
      </c>
      <c r="Q30" s="25">
        <v>952.40656090346863</v>
      </c>
      <c r="R30" s="26">
        <v>12509.952544639287</v>
      </c>
      <c r="S30" s="26">
        <v>72090.971853811323</v>
      </c>
      <c r="T30" s="36" t="s">
        <v>73</v>
      </c>
      <c r="U30" s="36" t="s">
        <v>74</v>
      </c>
      <c r="V30" s="35" t="s">
        <v>72</v>
      </c>
      <c r="W30" s="35" t="s">
        <v>75</v>
      </c>
    </row>
    <row r="31" spans="1:23" ht="12.75" customHeight="1">
      <c r="A31" s="123">
        <f t="shared" si="2"/>
        <v>1993</v>
      </c>
      <c r="B31" s="182">
        <v>28718.211085514122</v>
      </c>
      <c r="C31" s="182">
        <v>6222.3498034199829</v>
      </c>
      <c r="D31" s="182">
        <v>8801.1162547328186</v>
      </c>
      <c r="E31" s="182">
        <v>43741.677143666922</v>
      </c>
      <c r="F31" s="182">
        <v>6056.9682347041844</v>
      </c>
      <c r="G31" s="182">
        <v>15211.870380732977</v>
      </c>
      <c r="H31" s="182">
        <v>4.6147249696590915</v>
      </c>
      <c r="I31" s="182">
        <v>36.794255939187373</v>
      </c>
      <c r="J31" s="182">
        <v>21310.247596346009</v>
      </c>
      <c r="K31" s="183">
        <v>65051.924740012924</v>
      </c>
      <c r="M31" s="123">
        <f t="shared" si="3"/>
        <v>1993</v>
      </c>
      <c r="N31" s="182">
        <v>13809.771589282211</v>
      </c>
      <c r="O31" s="182">
        <v>909.59499429518246</v>
      </c>
      <c r="P31" s="182">
        <v>14719.366583577394</v>
      </c>
      <c r="Q31" s="182">
        <v>749.56214617413866</v>
      </c>
      <c r="R31" s="183">
        <v>15468.935997034947</v>
      </c>
      <c r="S31" s="183">
        <v>80520.860737047871</v>
      </c>
      <c r="T31" s="182">
        <v>76.669840047091995</v>
      </c>
      <c r="U31" s="184" t="s">
        <v>74</v>
      </c>
      <c r="V31" s="186">
        <v>76.669840047091995</v>
      </c>
      <c r="W31" s="183">
        <v>80597.530577094964</v>
      </c>
    </row>
    <row r="32" spans="1:23" s="16" customFormat="1" ht="12.75" customHeight="1">
      <c r="A32" s="13">
        <f t="shared" si="2"/>
        <v>1994</v>
      </c>
      <c r="B32" s="25">
        <v>34273.769903272456</v>
      </c>
      <c r="C32" s="25">
        <v>5427.7886383291061</v>
      </c>
      <c r="D32" s="25">
        <v>8820.0111916164606</v>
      </c>
      <c r="E32" s="25">
        <v>48521.569733218021</v>
      </c>
      <c r="F32" s="25">
        <v>7054.867989796734</v>
      </c>
      <c r="G32" s="25">
        <v>14396.859080107264</v>
      </c>
      <c r="H32" s="25">
        <v>87.599834305938103</v>
      </c>
      <c r="I32" s="25">
        <v>43.371147431378674</v>
      </c>
      <c r="J32" s="25">
        <v>21582.698051641313</v>
      </c>
      <c r="K32" s="26">
        <v>70104.26778485933</v>
      </c>
      <c r="M32" s="13">
        <f t="shared" si="3"/>
        <v>1994</v>
      </c>
      <c r="N32" s="25">
        <v>16126.334454917407</v>
      </c>
      <c r="O32" s="25">
        <v>750.06358872989688</v>
      </c>
      <c r="P32" s="25">
        <v>16876.398043647303</v>
      </c>
      <c r="Q32" s="25">
        <v>2086.9167096647598</v>
      </c>
      <c r="R32" s="26">
        <v>18963.314753312065</v>
      </c>
      <c r="S32" s="26">
        <v>89067.582538171395</v>
      </c>
      <c r="T32" s="25">
        <v>201.85926178935048</v>
      </c>
      <c r="U32" s="36" t="s">
        <v>74</v>
      </c>
      <c r="V32" s="32">
        <v>201.85926178935048</v>
      </c>
      <c r="W32" s="26">
        <v>89269.441799960739</v>
      </c>
    </row>
    <row r="33" spans="1:23" s="1" customFormat="1" ht="12.75" customHeight="1">
      <c r="A33" s="123">
        <f t="shared" si="2"/>
        <v>1995</v>
      </c>
      <c r="B33" s="182">
        <v>39787.879043334811</v>
      </c>
      <c r="C33" s="182">
        <v>4885.1405855976973</v>
      </c>
      <c r="D33" s="182">
        <v>7869.8865577058632</v>
      </c>
      <c r="E33" s="182">
        <v>52542.906186638371</v>
      </c>
      <c r="F33" s="182">
        <v>9064.6497532757276</v>
      </c>
      <c r="G33" s="182">
        <v>14788.187757534355</v>
      </c>
      <c r="H33" s="182">
        <v>3.8225910772294207</v>
      </c>
      <c r="I33" s="187" t="s">
        <v>72</v>
      </c>
      <c r="J33" s="182">
        <v>23856.660101887312</v>
      </c>
      <c r="K33" s="183">
        <v>76399.56628852569</v>
      </c>
      <c r="M33" s="123">
        <f t="shared" si="3"/>
        <v>1995</v>
      </c>
      <c r="N33" s="182">
        <v>18308.321766240562</v>
      </c>
      <c r="O33" s="182">
        <v>861.42743980872501</v>
      </c>
      <c r="P33" s="182">
        <v>19169.749206049288</v>
      </c>
      <c r="Q33" s="182">
        <v>1986.3520417432758</v>
      </c>
      <c r="R33" s="183">
        <v>21156.093980509144</v>
      </c>
      <c r="S33" s="183">
        <v>97555.660269034837</v>
      </c>
      <c r="T33" s="182">
        <v>177.77577523745848</v>
      </c>
      <c r="U33" s="182">
        <v>400.8415514196638</v>
      </c>
      <c r="V33" s="186">
        <v>578.61732665712225</v>
      </c>
      <c r="W33" s="183">
        <v>98134.277595691965</v>
      </c>
    </row>
    <row r="34" spans="1:23" s="16" customFormat="1" ht="12.75" customHeight="1">
      <c r="A34" s="13">
        <f t="shared" si="2"/>
        <v>1996</v>
      </c>
      <c r="B34" s="25">
        <v>43950.607114670463</v>
      </c>
      <c r="C34" s="25">
        <v>4182.0323684803379</v>
      </c>
      <c r="D34" s="25">
        <v>7933.6933061052441</v>
      </c>
      <c r="E34" s="25">
        <v>56066.332789256048</v>
      </c>
      <c r="F34" s="25">
        <v>10514.073094336605</v>
      </c>
      <c r="G34" s="25">
        <v>13417.238504974455</v>
      </c>
      <c r="H34" s="25">
        <v>3.4784125346104373</v>
      </c>
      <c r="I34" s="47" t="s">
        <v>72</v>
      </c>
      <c r="J34" s="25">
        <v>23934.790011845671</v>
      </c>
      <c r="K34" s="26">
        <v>80001.122801101708</v>
      </c>
      <c r="M34" s="13">
        <f t="shared" si="3"/>
        <v>1996</v>
      </c>
      <c r="N34" s="25">
        <v>18955.219689977686</v>
      </c>
      <c r="O34" s="25">
        <v>915.55329462293696</v>
      </c>
      <c r="P34" s="25">
        <v>19870.772984600622</v>
      </c>
      <c r="Q34" s="25">
        <v>1641.6216942944557</v>
      </c>
      <c r="R34" s="26">
        <v>21512.394351867326</v>
      </c>
      <c r="S34" s="26">
        <v>101513.51715296904</v>
      </c>
      <c r="T34" s="25">
        <v>1440.0366212945939</v>
      </c>
      <c r="U34" s="25">
        <v>33.240554348379028</v>
      </c>
      <c r="V34" s="32">
        <v>1473.2771756429729</v>
      </c>
      <c r="W34" s="26">
        <v>102986.79432861201</v>
      </c>
    </row>
    <row r="35" spans="1:23" s="1" customFormat="1" ht="12.75" customHeight="1">
      <c r="A35" s="123">
        <f t="shared" si="2"/>
        <v>1997</v>
      </c>
      <c r="B35" s="182">
        <v>50588.124604841461</v>
      </c>
      <c r="C35" s="182">
        <v>2477.9997529123634</v>
      </c>
      <c r="D35" s="182">
        <v>9125.527786458144</v>
      </c>
      <c r="E35" s="182">
        <v>62191.65214421197</v>
      </c>
      <c r="F35" s="182">
        <v>10357.797213723537</v>
      </c>
      <c r="G35" s="182">
        <v>12547.295989186281</v>
      </c>
      <c r="H35" s="182">
        <v>3.1335799364839425</v>
      </c>
      <c r="I35" s="187" t="s">
        <v>72</v>
      </c>
      <c r="J35" s="182">
        <v>22908.226782846301</v>
      </c>
      <c r="K35" s="183">
        <v>85099.878927058278</v>
      </c>
      <c r="M35" s="123">
        <f t="shared" si="3"/>
        <v>1997</v>
      </c>
      <c r="N35" s="182">
        <v>19816.425804669954</v>
      </c>
      <c r="O35" s="182">
        <v>833.45944492489252</v>
      </c>
      <c r="P35" s="182">
        <v>20649.885249594845</v>
      </c>
      <c r="Q35" s="182">
        <v>1509.9515272196099</v>
      </c>
      <c r="R35" s="183">
        <v>22159.836631468788</v>
      </c>
      <c r="S35" s="183">
        <v>107259.71555852707</v>
      </c>
      <c r="T35" s="182">
        <v>1436.0022673924259</v>
      </c>
      <c r="U35" s="184" t="s">
        <v>74</v>
      </c>
      <c r="V35" s="186">
        <v>1436.0022673924259</v>
      </c>
      <c r="W35" s="183">
        <v>108695.71782591949</v>
      </c>
    </row>
    <row r="36" spans="1:23" s="15" customFormat="1" ht="12.75" customHeight="1">
      <c r="A36" s="135">
        <f>A35+1</f>
        <v>1998</v>
      </c>
      <c r="B36" s="141">
        <v>55935.031215162453</v>
      </c>
      <c r="C36" s="141">
        <v>1601.6365922254602</v>
      </c>
      <c r="D36" s="141">
        <v>5943.257051081735</v>
      </c>
      <c r="E36" s="141">
        <v>63479.924858469654</v>
      </c>
      <c r="F36" s="141">
        <v>9882.5243635676543</v>
      </c>
      <c r="G36" s="141">
        <v>10324.181594878019</v>
      </c>
      <c r="H36" s="141">
        <v>47.163506609594265</v>
      </c>
      <c r="I36" s="142" t="s">
        <v>72</v>
      </c>
      <c r="J36" s="141">
        <v>20253.869465055268</v>
      </c>
      <c r="K36" s="143">
        <v>83733.794323524911</v>
      </c>
      <c r="M36" s="135">
        <f>M35+1</f>
        <v>1998</v>
      </c>
      <c r="N36" s="141">
        <v>24168.53143463442</v>
      </c>
      <c r="O36" s="141">
        <v>2264.1993270495554</v>
      </c>
      <c r="P36" s="141">
        <v>26432.730761683975</v>
      </c>
      <c r="Q36" s="141">
        <v>1436.1750833920771</v>
      </c>
      <c r="R36" s="143">
        <v>27868.901521042419</v>
      </c>
      <c r="S36" s="143">
        <v>111602.69584456734</v>
      </c>
      <c r="T36" s="141">
        <v>1985.9995036445425</v>
      </c>
      <c r="U36" s="141">
        <v>717.98248584696557</v>
      </c>
      <c r="V36" s="144">
        <v>2703.9819894915081</v>
      </c>
      <c r="W36" s="143">
        <v>114306.67783405885</v>
      </c>
    </row>
    <row r="37" spans="1:23" s="1" customFormat="1" ht="12.75" customHeight="1">
      <c r="A37" s="123" t="s">
        <v>125</v>
      </c>
      <c r="B37" s="182">
        <v>68120.256718966877</v>
      </c>
      <c r="C37" s="182">
        <v>1482.4785796821288</v>
      </c>
      <c r="D37" s="182">
        <v>7630.5022419569332</v>
      </c>
      <c r="E37" s="182">
        <v>77233.295678873284</v>
      </c>
      <c r="F37" s="182">
        <v>9882.5243635676543</v>
      </c>
      <c r="G37" s="182">
        <v>10776.065928795157</v>
      </c>
      <c r="H37" s="182">
        <v>47.163506609594265</v>
      </c>
      <c r="I37" s="187" t="s">
        <v>72</v>
      </c>
      <c r="J37" s="182">
        <v>20705.753798972404</v>
      </c>
      <c r="K37" s="183">
        <v>97938.991339578337</v>
      </c>
      <c r="M37" s="123" t="s">
        <v>125</v>
      </c>
      <c r="N37" s="182">
        <v>11983.30164313278</v>
      </c>
      <c r="O37" s="182">
        <v>696.07494022659387</v>
      </c>
      <c r="P37" s="182">
        <v>12679.376583359373</v>
      </c>
      <c r="Q37" s="182">
        <v>984.28813325290866</v>
      </c>
      <c r="R37" s="183">
        <v>13663.664716612282</v>
      </c>
      <c r="S37" s="183">
        <v>111602.65605619061</v>
      </c>
      <c r="T37" s="182">
        <v>2673.7557662260269</v>
      </c>
      <c r="U37" s="182">
        <v>30.222771305858153</v>
      </c>
      <c r="V37" s="186">
        <v>2703.9785375318852</v>
      </c>
      <c r="W37" s="183">
        <v>114306.6345937225</v>
      </c>
    </row>
    <row r="38" spans="1:23" s="1" customFormat="1" ht="12.75" customHeight="1">
      <c r="A38" s="13">
        <v>1999</v>
      </c>
      <c r="B38" s="25">
        <v>75095.321930000006</v>
      </c>
      <c r="C38" s="25">
        <v>1293.9674600000001</v>
      </c>
      <c r="D38" s="25">
        <v>5987.8863700000002</v>
      </c>
      <c r="E38" s="25">
        <v>82377.175770000002</v>
      </c>
      <c r="F38" s="25">
        <v>9381.5626100000009</v>
      </c>
      <c r="G38" s="25">
        <v>9195.8431500000006</v>
      </c>
      <c r="H38" s="25">
        <v>241.24984000000001</v>
      </c>
      <c r="I38" s="47" t="s">
        <v>72</v>
      </c>
      <c r="J38" s="25">
        <v>18818.655599999998</v>
      </c>
      <c r="K38" s="26">
        <v>101195.83137</v>
      </c>
      <c r="M38" s="13">
        <v>1999</v>
      </c>
      <c r="N38" s="25">
        <v>14722.374659999999</v>
      </c>
      <c r="O38" s="25">
        <v>800.30515000000003</v>
      </c>
      <c r="P38" s="25">
        <v>15522.679819999999</v>
      </c>
      <c r="Q38" s="25">
        <v>1255.7188699999999</v>
      </c>
      <c r="R38" s="26">
        <v>16778.398690000002</v>
      </c>
      <c r="S38" s="26">
        <v>117974.23006</v>
      </c>
      <c r="T38" s="25">
        <v>4821.9965199999997</v>
      </c>
      <c r="U38" s="25">
        <v>39.715760000000003</v>
      </c>
      <c r="V38" s="32">
        <v>4861.7122799999997</v>
      </c>
      <c r="W38" s="26">
        <v>122835.94233999999</v>
      </c>
    </row>
    <row r="39" spans="1:23" s="1" customFormat="1" ht="18.600000000000001" customHeight="1">
      <c r="A39" s="123">
        <v>2000</v>
      </c>
      <c r="B39" s="182">
        <v>79795.663</v>
      </c>
      <c r="C39" s="182">
        <v>855.70500000000004</v>
      </c>
      <c r="D39" s="182">
        <v>5240.5460000000003</v>
      </c>
      <c r="E39" s="182">
        <v>85891.914000000004</v>
      </c>
      <c r="F39" s="182">
        <v>8928.3050000000003</v>
      </c>
      <c r="G39" s="182">
        <v>9161.1869999999999</v>
      </c>
      <c r="H39" s="182">
        <v>2.1</v>
      </c>
      <c r="I39" s="187" t="s">
        <v>72</v>
      </c>
      <c r="J39" s="182">
        <v>18091.591</v>
      </c>
      <c r="K39" s="183">
        <v>103983.50599999999</v>
      </c>
      <c r="M39" s="123">
        <f t="shared" ref="M39:M44" si="4">M38+1</f>
        <v>2000</v>
      </c>
      <c r="N39" s="182">
        <v>14716.802</v>
      </c>
      <c r="O39" s="182">
        <v>892.11699999999996</v>
      </c>
      <c r="P39" s="182">
        <v>15608.92</v>
      </c>
      <c r="Q39" s="182">
        <v>1112.982</v>
      </c>
      <c r="R39" s="183">
        <v>16721.901000000002</v>
      </c>
      <c r="S39" s="183">
        <v>120705.40700000001</v>
      </c>
      <c r="T39" s="182">
        <v>6239.0415899999998</v>
      </c>
      <c r="U39" s="182">
        <v>38.15934</v>
      </c>
      <c r="V39" s="186">
        <v>6277.20093</v>
      </c>
      <c r="W39" s="183">
        <v>126982.60786</v>
      </c>
    </row>
    <row r="40" spans="1:23" s="1" customFormat="1" ht="12.75" customHeight="1">
      <c r="A40" s="13">
        <v>2001</v>
      </c>
      <c r="B40" s="25">
        <v>85532.463000000003</v>
      </c>
      <c r="C40" s="25">
        <v>1460.848</v>
      </c>
      <c r="D40" s="25">
        <v>1584.538</v>
      </c>
      <c r="E40" s="25">
        <v>88577.849000000002</v>
      </c>
      <c r="F40" s="25">
        <v>8301.65</v>
      </c>
      <c r="G40" s="25">
        <v>8338.7049999999999</v>
      </c>
      <c r="H40" s="25">
        <v>1.75</v>
      </c>
      <c r="I40" s="47" t="s">
        <v>72</v>
      </c>
      <c r="J40" s="25">
        <v>16642.109</v>
      </c>
      <c r="K40" s="26">
        <v>105219.958</v>
      </c>
      <c r="M40" s="13">
        <f t="shared" si="4"/>
        <v>2001</v>
      </c>
      <c r="N40" s="25">
        <v>14355.870999999999</v>
      </c>
      <c r="O40" s="25">
        <v>804.85699999999997</v>
      </c>
      <c r="P40" s="25">
        <v>15160.728999999999</v>
      </c>
      <c r="Q40" s="25">
        <v>1031.8219999999999</v>
      </c>
      <c r="R40" s="26">
        <v>16192.55</v>
      </c>
      <c r="S40" s="26">
        <v>121412.508</v>
      </c>
      <c r="T40" s="25">
        <v>7450.61409</v>
      </c>
      <c r="U40" s="25">
        <v>35.37677</v>
      </c>
      <c r="V40" s="32">
        <v>7485.9908599999999</v>
      </c>
      <c r="W40" s="26">
        <v>128898.49894</v>
      </c>
    </row>
    <row r="41" spans="1:23" s="1" customFormat="1" ht="12.75" customHeight="1">
      <c r="A41" s="123">
        <v>2002</v>
      </c>
      <c r="B41" s="182">
        <v>90470.286999999997</v>
      </c>
      <c r="C41" s="182">
        <v>951.43200000000002</v>
      </c>
      <c r="D41" s="182">
        <v>680.94899999999996</v>
      </c>
      <c r="E41" s="182">
        <v>92102.668999999994</v>
      </c>
      <c r="F41" s="182">
        <v>7585.6769999999997</v>
      </c>
      <c r="G41" s="182">
        <v>7458.44</v>
      </c>
      <c r="H41" s="182">
        <v>1101.4079999999999</v>
      </c>
      <c r="I41" s="187" t="s">
        <v>72</v>
      </c>
      <c r="J41" s="182">
        <v>16145.525</v>
      </c>
      <c r="K41" s="183">
        <v>108248.194</v>
      </c>
      <c r="M41" s="123">
        <f t="shared" si="4"/>
        <v>2002</v>
      </c>
      <c r="N41" s="182">
        <v>13975.94</v>
      </c>
      <c r="O41" s="182">
        <v>772.54600000000005</v>
      </c>
      <c r="P41" s="182">
        <v>14748.486000000001</v>
      </c>
      <c r="Q41" s="182">
        <v>956.66899999999998</v>
      </c>
      <c r="R41" s="183">
        <v>15705.154</v>
      </c>
      <c r="S41" s="183">
        <v>123953.348</v>
      </c>
      <c r="T41" s="182">
        <v>8200.4419999999991</v>
      </c>
      <c r="U41" s="182">
        <v>32.799999999999997</v>
      </c>
      <c r="V41" s="186">
        <v>8233.2430000000004</v>
      </c>
      <c r="W41" s="183">
        <v>132186.59099999999</v>
      </c>
    </row>
    <row r="42" spans="1:23" s="1" customFormat="1" ht="12.75" customHeight="1">
      <c r="A42" s="13">
        <v>2003</v>
      </c>
      <c r="B42" s="25">
        <v>96743.876000000004</v>
      </c>
      <c r="C42" s="25">
        <v>834.56500000000005</v>
      </c>
      <c r="D42" s="25">
        <v>608.34400000000005</v>
      </c>
      <c r="E42" s="25">
        <v>98186.785000000003</v>
      </c>
      <c r="F42" s="25">
        <v>6862.8729999999996</v>
      </c>
      <c r="G42" s="25">
        <v>6802.3440000000001</v>
      </c>
      <c r="H42" s="25">
        <v>1126.5640000000001</v>
      </c>
      <c r="I42" s="47" t="s">
        <v>72</v>
      </c>
      <c r="J42" s="25">
        <v>14791.781000000001</v>
      </c>
      <c r="K42" s="26">
        <v>112978.56600000001</v>
      </c>
      <c r="M42" s="13">
        <f t="shared" si="4"/>
        <v>2003</v>
      </c>
      <c r="N42" s="25">
        <v>12414.208000000001</v>
      </c>
      <c r="O42" s="25">
        <v>714.77599999999995</v>
      </c>
      <c r="P42" s="25">
        <v>13128.984</v>
      </c>
      <c r="Q42" s="25">
        <v>770.08500000000004</v>
      </c>
      <c r="R42" s="26">
        <v>13899.069</v>
      </c>
      <c r="S42" s="26">
        <v>126877.636</v>
      </c>
      <c r="T42" s="25">
        <v>9042.6620000000003</v>
      </c>
      <c r="U42" s="25">
        <v>30.210999999999999</v>
      </c>
      <c r="V42" s="32">
        <v>9072.8729999999996</v>
      </c>
      <c r="W42" s="26">
        <v>135950.50899999999</v>
      </c>
    </row>
    <row r="43" spans="1:23" s="1" customFormat="1" ht="12.75" customHeight="1">
      <c r="A43" s="123">
        <v>2004</v>
      </c>
      <c r="B43" s="182">
        <v>104646.823</v>
      </c>
      <c r="C43" s="182">
        <v>1717.7629999999999</v>
      </c>
      <c r="D43" s="182">
        <v>692.01099999999997</v>
      </c>
      <c r="E43" s="182">
        <v>107056.59600000001</v>
      </c>
      <c r="F43" s="182">
        <v>6064.7839999999997</v>
      </c>
      <c r="G43" s="182">
        <v>8540.8829999999998</v>
      </c>
      <c r="H43" s="182">
        <v>776.27300000000002</v>
      </c>
      <c r="I43" s="187" t="s">
        <v>72</v>
      </c>
      <c r="J43" s="182">
        <v>15381.939</v>
      </c>
      <c r="K43" s="183">
        <v>122438.53599999999</v>
      </c>
      <c r="M43" s="123">
        <f t="shared" si="4"/>
        <v>2004</v>
      </c>
      <c r="N43" s="182">
        <v>11908.013999999999</v>
      </c>
      <c r="O43" s="182">
        <v>702.61800000000005</v>
      </c>
      <c r="P43" s="182">
        <v>12610.632</v>
      </c>
      <c r="Q43" s="182">
        <v>501.25299999999999</v>
      </c>
      <c r="R43" s="183">
        <v>13111.885</v>
      </c>
      <c r="S43" s="183">
        <v>135550.42000000001</v>
      </c>
      <c r="T43" s="182">
        <v>9309.23</v>
      </c>
      <c r="U43" s="182">
        <v>29.216000000000001</v>
      </c>
      <c r="V43" s="186">
        <v>9338.4459999999999</v>
      </c>
      <c r="W43" s="183">
        <v>144888.867</v>
      </c>
    </row>
    <row r="44" spans="1:23" s="1" customFormat="1" ht="12.75" customHeight="1">
      <c r="A44" s="13">
        <v>2005</v>
      </c>
      <c r="B44" s="25">
        <v>108812.79399999999</v>
      </c>
      <c r="C44" s="25">
        <v>3335.5</v>
      </c>
      <c r="D44" s="25">
        <v>263.68200000000002</v>
      </c>
      <c r="E44" s="25">
        <v>112411.976</v>
      </c>
      <c r="F44" s="25">
        <v>4918.5559999999996</v>
      </c>
      <c r="G44" s="25">
        <v>11937.904</v>
      </c>
      <c r="H44" s="25">
        <v>426.03800000000001</v>
      </c>
      <c r="I44" s="47" t="s">
        <v>72</v>
      </c>
      <c r="J44" s="25">
        <v>17282.499</v>
      </c>
      <c r="K44" s="26">
        <v>129694.47500000001</v>
      </c>
      <c r="M44" s="13">
        <f t="shared" si="4"/>
        <v>2005</v>
      </c>
      <c r="N44" s="25">
        <v>10571.824000000001</v>
      </c>
      <c r="O44" s="25">
        <v>702.84199999999998</v>
      </c>
      <c r="P44" s="25">
        <v>11274.665999999999</v>
      </c>
      <c r="Q44" s="25">
        <v>359.971</v>
      </c>
      <c r="R44" s="26">
        <v>11634.637000000001</v>
      </c>
      <c r="S44" s="26">
        <v>141329.11199999999</v>
      </c>
      <c r="T44" s="25">
        <v>9975.6849999999995</v>
      </c>
      <c r="U44" s="36" t="s">
        <v>74</v>
      </c>
      <c r="V44" s="32">
        <v>9975.6849999999995</v>
      </c>
      <c r="W44" s="26">
        <v>151304.79699999999</v>
      </c>
    </row>
    <row r="45" spans="1:23" s="1" customFormat="1" ht="12.75" customHeight="1">
      <c r="A45" s="123">
        <v>2006</v>
      </c>
      <c r="B45" s="182">
        <v>115710.88099999999</v>
      </c>
      <c r="C45" s="182">
        <v>5440.9930000000004</v>
      </c>
      <c r="D45" s="182">
        <v>255.583</v>
      </c>
      <c r="E45" s="182">
        <v>121407.45699999999</v>
      </c>
      <c r="F45" s="182">
        <v>3133.7489999999998</v>
      </c>
      <c r="G45" s="182">
        <v>12356.870999999999</v>
      </c>
      <c r="H45" s="182">
        <v>48.345999999999997</v>
      </c>
      <c r="I45" s="187" t="s">
        <v>72</v>
      </c>
      <c r="J45" s="182">
        <v>15538.967000000001</v>
      </c>
      <c r="K45" s="183">
        <v>136946.424</v>
      </c>
      <c r="M45" s="123">
        <f t="shared" ref="M45:M54" si="5">M44+1</f>
        <v>2006</v>
      </c>
      <c r="N45" s="182">
        <v>7678.4690000000001</v>
      </c>
      <c r="O45" s="182">
        <v>385.43799999999999</v>
      </c>
      <c r="P45" s="182">
        <v>8063.9059999999999</v>
      </c>
      <c r="Q45" s="182">
        <v>254.89099999999999</v>
      </c>
      <c r="R45" s="183">
        <v>8318.7970000000005</v>
      </c>
      <c r="S45" s="183">
        <v>145265.22099999999</v>
      </c>
      <c r="T45" s="182">
        <v>10019.620999999999</v>
      </c>
      <c r="U45" s="184" t="s">
        <v>74</v>
      </c>
      <c r="V45" s="186">
        <v>10019.620999999999</v>
      </c>
      <c r="W45" s="183">
        <v>155284.842</v>
      </c>
    </row>
    <row r="46" spans="1:23" s="1" customFormat="1" ht="12.75" customHeight="1">
      <c r="A46" s="13">
        <v>2007</v>
      </c>
      <c r="B46" s="25">
        <v>121478.497</v>
      </c>
      <c r="C46" s="25">
        <v>4357.0439999999999</v>
      </c>
      <c r="D46" s="25">
        <v>639.15300000000002</v>
      </c>
      <c r="E46" s="25">
        <v>126474.693</v>
      </c>
      <c r="F46" s="25">
        <v>2099.3789999999999</v>
      </c>
      <c r="G46" s="25">
        <v>11507.642</v>
      </c>
      <c r="H46" s="25">
        <v>0.70099999999999996</v>
      </c>
      <c r="I46" s="47" t="s">
        <v>72</v>
      </c>
      <c r="J46" s="25">
        <v>13607.722</v>
      </c>
      <c r="K46" s="26">
        <v>140082.416</v>
      </c>
      <c r="M46" s="13">
        <f t="shared" si="5"/>
        <v>2007</v>
      </c>
      <c r="N46" s="25">
        <v>6805.9110000000001</v>
      </c>
      <c r="O46" s="25">
        <v>366.74200000000002</v>
      </c>
      <c r="P46" s="25">
        <v>7172.6530000000002</v>
      </c>
      <c r="Q46" s="25">
        <v>121.264</v>
      </c>
      <c r="R46" s="26">
        <v>7293.9170000000004</v>
      </c>
      <c r="S46" s="26">
        <v>147376.33300000001</v>
      </c>
      <c r="T46" s="25">
        <v>9924.4320000000007</v>
      </c>
      <c r="U46" s="36" t="s">
        <v>74</v>
      </c>
      <c r="V46" s="32">
        <v>9924.4320000000007</v>
      </c>
      <c r="W46" s="26">
        <v>157300.764</v>
      </c>
    </row>
    <row r="47" spans="1:23" s="1" customFormat="1" ht="12.75" customHeight="1">
      <c r="A47" s="123">
        <v>2008</v>
      </c>
      <c r="B47" s="182">
        <v>129339.45299999999</v>
      </c>
      <c r="C47" s="182">
        <v>3606.7460000000001</v>
      </c>
      <c r="D47" s="182">
        <v>8197.8670000000002</v>
      </c>
      <c r="E47" s="182">
        <v>141144.06599999999</v>
      </c>
      <c r="F47" s="182">
        <v>1828.3879999999999</v>
      </c>
      <c r="G47" s="182">
        <v>10921.291999999999</v>
      </c>
      <c r="H47" s="182">
        <v>208.029</v>
      </c>
      <c r="I47" s="187" t="s">
        <v>72</v>
      </c>
      <c r="J47" s="182">
        <v>12957.709000000001</v>
      </c>
      <c r="K47" s="183">
        <v>154101.77600000001</v>
      </c>
      <c r="M47" s="123">
        <f t="shared" si="5"/>
        <v>2008</v>
      </c>
      <c r="N47" s="182">
        <v>7231.3869999999997</v>
      </c>
      <c r="O47" s="182">
        <v>479.52100000000002</v>
      </c>
      <c r="P47" s="182">
        <v>7710.9080000000004</v>
      </c>
      <c r="Q47" s="182">
        <v>158.554</v>
      </c>
      <c r="R47" s="183">
        <v>7869.4620000000004</v>
      </c>
      <c r="S47" s="183">
        <v>161971.23800000001</v>
      </c>
      <c r="T47" s="182">
        <v>5951.5630000000001</v>
      </c>
      <c r="U47" s="184" t="s">
        <v>74</v>
      </c>
      <c r="V47" s="186">
        <v>5951.5630000000001</v>
      </c>
      <c r="W47" s="183">
        <v>167922.80100000001</v>
      </c>
    </row>
    <row r="48" spans="1:23" s="1" customFormat="1" ht="12.75" customHeight="1">
      <c r="A48" s="13">
        <v>2009</v>
      </c>
      <c r="B48" s="25">
        <v>140922.16500000001</v>
      </c>
      <c r="C48" s="25">
        <v>2648.3620000000001</v>
      </c>
      <c r="D48" s="25">
        <v>6016.0969999999998</v>
      </c>
      <c r="E48" s="25">
        <v>149586.62299999999</v>
      </c>
      <c r="F48" s="25">
        <v>1626.2059999999999</v>
      </c>
      <c r="G48" s="25">
        <v>12345.608</v>
      </c>
      <c r="H48" s="25">
        <v>64.75</v>
      </c>
      <c r="I48" s="47" t="s">
        <v>72</v>
      </c>
      <c r="J48" s="25">
        <v>14036.563</v>
      </c>
      <c r="K48" s="26">
        <v>163623.18700000001</v>
      </c>
      <c r="M48" s="13">
        <f t="shared" si="5"/>
        <v>2009</v>
      </c>
      <c r="N48" s="25">
        <v>4637.9960000000001</v>
      </c>
      <c r="O48" s="25">
        <v>454.24099999999999</v>
      </c>
      <c r="P48" s="25">
        <v>5092.2370000000001</v>
      </c>
      <c r="Q48" s="76" t="s">
        <v>14</v>
      </c>
      <c r="R48" s="26">
        <v>5092.2370000000001</v>
      </c>
      <c r="S48" s="26">
        <v>168715.424</v>
      </c>
      <c r="T48" s="25">
        <v>9361.5669999999991</v>
      </c>
      <c r="U48" s="36" t="s">
        <v>74</v>
      </c>
      <c r="V48" s="32">
        <v>9361.5669999999991</v>
      </c>
      <c r="W48" s="26">
        <v>178076.99100000001</v>
      </c>
    </row>
    <row r="49" spans="1:23" s="1" customFormat="1" ht="18.600000000000001" customHeight="1">
      <c r="A49" s="123">
        <v>2010</v>
      </c>
      <c r="B49" s="182">
        <v>152322.72899999999</v>
      </c>
      <c r="C49" s="182">
        <v>2503.2829999999999</v>
      </c>
      <c r="D49" s="182">
        <v>4273.5839999999998</v>
      </c>
      <c r="E49" s="182">
        <v>159099.59599999999</v>
      </c>
      <c r="F49" s="182">
        <v>1197.298</v>
      </c>
      <c r="G49" s="182">
        <v>12612.126</v>
      </c>
      <c r="H49" s="182">
        <v>5.25</v>
      </c>
      <c r="I49" s="187" t="s">
        <v>72</v>
      </c>
      <c r="J49" s="182">
        <v>13814.674000000001</v>
      </c>
      <c r="K49" s="183">
        <v>172914.27</v>
      </c>
      <c r="M49" s="123">
        <f t="shared" si="5"/>
        <v>2010</v>
      </c>
      <c r="N49" s="182">
        <v>3579.9569999999999</v>
      </c>
      <c r="O49" s="182">
        <v>276.11599999999999</v>
      </c>
      <c r="P49" s="182">
        <v>3856.0729999999999</v>
      </c>
      <c r="Q49" s="188" t="s">
        <v>14</v>
      </c>
      <c r="R49" s="183">
        <v>3856.0729999999999</v>
      </c>
      <c r="S49" s="183">
        <v>176770.34299999999</v>
      </c>
      <c r="T49" s="182">
        <v>9972.0110000000004</v>
      </c>
      <c r="U49" s="184" t="s">
        <v>74</v>
      </c>
      <c r="V49" s="186">
        <v>9972.0110000000004</v>
      </c>
      <c r="W49" s="183">
        <v>186742.35399999999</v>
      </c>
    </row>
    <row r="50" spans="1:23" s="1" customFormat="1" ht="12.75" customHeight="1">
      <c r="A50" s="13">
        <v>2011</v>
      </c>
      <c r="B50" s="25">
        <v>160193.875</v>
      </c>
      <c r="C50" s="25">
        <v>2202.7469999999998</v>
      </c>
      <c r="D50" s="25">
        <v>3893.973</v>
      </c>
      <c r="E50" s="25">
        <v>166290.59599999999</v>
      </c>
      <c r="F50" s="25">
        <v>1025.528</v>
      </c>
      <c r="G50" s="25">
        <v>13179.781000000001</v>
      </c>
      <c r="H50" s="25">
        <v>55.25</v>
      </c>
      <c r="I50" s="47" t="s">
        <v>72</v>
      </c>
      <c r="J50" s="25">
        <v>14260.558999999999</v>
      </c>
      <c r="K50" s="26">
        <v>180551.155</v>
      </c>
      <c r="M50" s="13">
        <f t="shared" si="5"/>
        <v>2011</v>
      </c>
      <c r="N50" s="25">
        <v>2524.607</v>
      </c>
      <c r="O50" s="25">
        <v>99.8</v>
      </c>
      <c r="P50" s="25">
        <v>2624.4079999999999</v>
      </c>
      <c r="Q50" s="76" t="s">
        <v>14</v>
      </c>
      <c r="R50" s="26">
        <v>2624.4079999999999</v>
      </c>
      <c r="S50" s="26">
        <v>183175.56299999999</v>
      </c>
      <c r="T50" s="25">
        <v>10434.628000000001</v>
      </c>
      <c r="U50" s="36" t="s">
        <v>74</v>
      </c>
      <c r="V50" s="32">
        <v>10434.628000000001</v>
      </c>
      <c r="W50" s="26">
        <v>193610.19</v>
      </c>
    </row>
    <row r="51" spans="1:23" s="1" customFormat="1" ht="12.75" customHeight="1">
      <c r="A51" s="123">
        <v>2012</v>
      </c>
      <c r="B51" s="182">
        <v>168367.128</v>
      </c>
      <c r="C51" s="182">
        <v>1953.0820000000001</v>
      </c>
      <c r="D51" s="182">
        <v>4795.6049999999996</v>
      </c>
      <c r="E51" s="182">
        <v>175115.81599999999</v>
      </c>
      <c r="F51" s="182">
        <v>960.73599999999999</v>
      </c>
      <c r="G51" s="182">
        <v>13463.982</v>
      </c>
      <c r="H51" s="182">
        <v>9.6210000000000004</v>
      </c>
      <c r="I51" s="187" t="s">
        <v>72</v>
      </c>
      <c r="J51" s="182">
        <v>14434.339</v>
      </c>
      <c r="K51" s="183">
        <v>189550.155</v>
      </c>
      <c r="M51" s="123">
        <f t="shared" si="5"/>
        <v>2012</v>
      </c>
      <c r="N51" s="188" t="s">
        <v>14</v>
      </c>
      <c r="O51" s="188" t="s">
        <v>14</v>
      </c>
      <c r="P51" s="188" t="s">
        <v>14</v>
      </c>
      <c r="Q51" s="188" t="s">
        <v>14</v>
      </c>
      <c r="R51" s="189" t="s">
        <v>14</v>
      </c>
      <c r="S51" s="183">
        <v>189550.155</v>
      </c>
      <c r="T51" s="182">
        <v>12120.87</v>
      </c>
      <c r="U51" s="184" t="s">
        <v>74</v>
      </c>
      <c r="V51" s="186">
        <v>12120.87</v>
      </c>
      <c r="W51" s="183">
        <v>201671.02499999999</v>
      </c>
    </row>
    <row r="52" spans="1:23" s="1" customFormat="1" ht="12.75" customHeight="1">
      <c r="A52" s="13">
        <v>2013</v>
      </c>
      <c r="B52" s="25">
        <v>173211.78750999999</v>
      </c>
      <c r="C52" s="25">
        <v>1618.46624</v>
      </c>
      <c r="D52" s="25">
        <v>5151.49611</v>
      </c>
      <c r="E52" s="25">
        <v>179981.74986000001</v>
      </c>
      <c r="F52" s="25">
        <v>911.73593000000005</v>
      </c>
      <c r="G52" s="25">
        <v>13038.364030000001</v>
      </c>
      <c r="H52" s="25">
        <v>9.9924999999999997</v>
      </c>
      <c r="I52" s="47" t="s">
        <v>72</v>
      </c>
      <c r="J52" s="25">
        <v>13960.09246</v>
      </c>
      <c r="K52" s="26">
        <v>193941.84232</v>
      </c>
      <c r="M52" s="13">
        <f t="shared" si="5"/>
        <v>2013</v>
      </c>
      <c r="N52" s="76" t="s">
        <v>14</v>
      </c>
      <c r="O52" s="76" t="s">
        <v>14</v>
      </c>
      <c r="P52" s="76" t="s">
        <v>14</v>
      </c>
      <c r="Q52" s="76" t="s">
        <v>14</v>
      </c>
      <c r="R52" s="80" t="s">
        <v>14</v>
      </c>
      <c r="S52" s="26">
        <v>193941.84232</v>
      </c>
      <c r="T52" s="25">
        <v>13691.376039999999</v>
      </c>
      <c r="U52" s="36" t="s">
        <v>74</v>
      </c>
      <c r="V52" s="32">
        <v>13691.376039999999</v>
      </c>
      <c r="W52" s="26">
        <v>207633.21836</v>
      </c>
    </row>
    <row r="53" spans="1:23" s="1" customFormat="1" ht="12.75" customHeight="1">
      <c r="A53" s="123">
        <v>2014</v>
      </c>
      <c r="B53" s="182">
        <v>173899.02486</v>
      </c>
      <c r="C53" s="182">
        <v>1618.46624</v>
      </c>
      <c r="D53" s="182">
        <v>6656.3962799999999</v>
      </c>
      <c r="E53" s="182">
        <v>182173.88738</v>
      </c>
      <c r="F53" s="182">
        <v>891.73593000000005</v>
      </c>
      <c r="G53" s="182">
        <v>13135.18576</v>
      </c>
      <c r="H53" s="182">
        <v>10.36375</v>
      </c>
      <c r="I53" s="187" t="s">
        <v>72</v>
      </c>
      <c r="J53" s="182">
        <v>14037.28543</v>
      </c>
      <c r="K53" s="183">
        <v>196211.17282000001</v>
      </c>
      <c r="M53" s="123">
        <f t="shared" si="5"/>
        <v>2014</v>
      </c>
      <c r="N53" s="188" t="s">
        <v>14</v>
      </c>
      <c r="O53" s="188" t="s">
        <v>14</v>
      </c>
      <c r="P53" s="188" t="s">
        <v>14</v>
      </c>
      <c r="Q53" s="188" t="s">
        <v>14</v>
      </c>
      <c r="R53" s="189" t="s">
        <v>14</v>
      </c>
      <c r="S53" s="183">
        <v>196211.17282000001</v>
      </c>
      <c r="T53" s="182">
        <v>11430.66864</v>
      </c>
      <c r="U53" s="184" t="s">
        <v>74</v>
      </c>
      <c r="V53" s="186">
        <v>11430.66864</v>
      </c>
      <c r="W53" s="183">
        <v>207641.84146</v>
      </c>
    </row>
    <row r="54" spans="1:23" s="16" customFormat="1" ht="12.75" customHeight="1" thickBot="1">
      <c r="A54" s="157">
        <v>2015</v>
      </c>
      <c r="B54" s="190">
        <v>179092.10845</v>
      </c>
      <c r="C54" s="190">
        <v>1384.22018</v>
      </c>
      <c r="D54" s="190">
        <v>4779.5842400000001</v>
      </c>
      <c r="E54" s="190">
        <v>185255.91287</v>
      </c>
      <c r="F54" s="190">
        <v>891.73593000000005</v>
      </c>
      <c r="G54" s="190">
        <v>12954.538210000001</v>
      </c>
      <c r="H54" s="190">
        <v>10.484999999999999</v>
      </c>
      <c r="I54" s="191" t="s">
        <v>72</v>
      </c>
      <c r="J54" s="190">
        <v>13856.75913</v>
      </c>
      <c r="K54" s="192">
        <v>199112.67199999999</v>
      </c>
      <c r="M54" s="157">
        <f t="shared" si="5"/>
        <v>2015</v>
      </c>
      <c r="N54" s="193" t="s">
        <v>14</v>
      </c>
      <c r="O54" s="193" t="s">
        <v>14</v>
      </c>
      <c r="P54" s="193" t="s">
        <v>14</v>
      </c>
      <c r="Q54" s="193" t="s">
        <v>14</v>
      </c>
      <c r="R54" s="194" t="s">
        <v>14</v>
      </c>
      <c r="S54" s="192">
        <v>199112.67199999999</v>
      </c>
      <c r="T54" s="190">
        <v>11426.579519999999</v>
      </c>
      <c r="U54" s="195" t="s">
        <v>74</v>
      </c>
      <c r="V54" s="196">
        <v>11426.579519999999</v>
      </c>
      <c r="W54" s="192">
        <v>210539.25151999999</v>
      </c>
    </row>
    <row r="55" spans="1:23" s="1" customFormat="1" ht="13.2" customHeight="1" thickTop="1">
      <c r="A55" s="1" t="s">
        <v>138</v>
      </c>
      <c r="E55" s="18"/>
      <c r="F55" s="20"/>
      <c r="G55" s="20"/>
      <c r="H55" s="20"/>
      <c r="I55" s="20"/>
      <c r="J55" s="18"/>
      <c r="K55" s="18"/>
      <c r="M55" s="1" t="s">
        <v>138</v>
      </c>
      <c r="N55" s="22"/>
      <c r="O55" s="21"/>
      <c r="Q55" s="20"/>
      <c r="R55" s="18"/>
      <c r="S55" s="18"/>
      <c r="T55" s="18"/>
      <c r="U55" s="18"/>
      <c r="V55" s="20"/>
      <c r="W55" s="18"/>
    </row>
    <row r="56" spans="1:23" s="1" customFormat="1" ht="11.25" customHeight="1">
      <c r="A56" s="5" t="s">
        <v>139</v>
      </c>
      <c r="B56" s="22"/>
      <c r="E56" s="18"/>
      <c r="F56" s="20"/>
      <c r="G56" s="20"/>
      <c r="H56" s="20"/>
      <c r="I56" s="20"/>
      <c r="J56" s="18"/>
      <c r="K56" s="18"/>
      <c r="M56" s="5" t="s">
        <v>139</v>
      </c>
      <c r="N56" s="33"/>
      <c r="O56" s="21"/>
      <c r="P56" s="18"/>
      <c r="Q56" s="5"/>
      <c r="R56" s="5"/>
      <c r="S56" s="5"/>
      <c r="T56" s="5"/>
      <c r="U56" s="5"/>
      <c r="V56" s="5"/>
      <c r="W56" s="5"/>
    </row>
    <row r="57" spans="1:23" s="1" customFormat="1" ht="11.25" customHeight="1">
      <c r="A57" s="2" t="s">
        <v>84</v>
      </c>
      <c r="B57" s="22"/>
      <c r="C57" s="20"/>
      <c r="D57" s="20"/>
      <c r="E57" s="18"/>
      <c r="F57" s="20"/>
      <c r="G57" s="20"/>
      <c r="H57" s="20"/>
      <c r="I57" s="20"/>
      <c r="J57" s="18"/>
      <c r="K57" s="18"/>
      <c r="M57" s="21" t="s">
        <v>149</v>
      </c>
      <c r="N57" s="21"/>
      <c r="O57" s="5"/>
      <c r="P57" s="5"/>
      <c r="Q57" s="5"/>
      <c r="R57" s="5"/>
      <c r="S57" s="5"/>
      <c r="T57" s="5"/>
      <c r="U57" s="5"/>
      <c r="V57" s="5"/>
      <c r="W57" s="5"/>
    </row>
    <row r="58" spans="1:23" s="1" customFormat="1" ht="11.25" customHeight="1" thickBot="1">
      <c r="A58" s="87" t="s">
        <v>85</v>
      </c>
      <c r="B58" s="89"/>
      <c r="C58" s="134"/>
      <c r="D58" s="134"/>
      <c r="E58" s="158"/>
      <c r="F58" s="134"/>
      <c r="G58" s="134"/>
      <c r="H58" s="134"/>
      <c r="I58" s="134"/>
      <c r="J58" s="158"/>
      <c r="K58" s="158"/>
      <c r="M58" s="87" t="s">
        <v>85</v>
      </c>
      <c r="N58" s="88"/>
      <c r="O58" s="88"/>
      <c r="P58" s="88"/>
      <c r="Q58" s="134"/>
      <c r="R58" s="158"/>
      <c r="S58" s="158"/>
      <c r="T58" s="158"/>
      <c r="U58" s="158"/>
      <c r="V58" s="134"/>
      <c r="W58" s="158"/>
    </row>
    <row r="59" spans="1:23" s="1" customFormat="1" ht="10.8" thickTop="1">
      <c r="A59" s="2"/>
      <c r="B59" s="20"/>
      <c r="C59" s="20"/>
      <c r="D59" s="20"/>
      <c r="E59" s="18"/>
      <c r="F59" s="20"/>
      <c r="G59" s="20"/>
      <c r="H59" s="20"/>
      <c r="I59" s="20"/>
      <c r="J59" s="18"/>
      <c r="K59" s="18"/>
      <c r="M59" s="19"/>
      <c r="N59" s="20"/>
      <c r="O59" s="20"/>
      <c r="P59" s="18"/>
      <c r="Q59" s="20"/>
      <c r="R59" s="18"/>
      <c r="S59" s="18"/>
      <c r="T59" s="18"/>
      <c r="U59" s="18"/>
      <c r="V59" s="20"/>
      <c r="W59" s="18"/>
    </row>
    <row r="60" spans="1:23" s="1" customFormat="1">
      <c r="A60" s="2"/>
      <c r="B60" s="20"/>
      <c r="C60" s="20"/>
      <c r="D60" s="20"/>
      <c r="E60" s="18"/>
      <c r="F60" s="20"/>
      <c r="G60" s="20"/>
      <c r="H60" s="20"/>
      <c r="I60" s="20"/>
      <c r="J60" s="18"/>
      <c r="K60" s="18"/>
      <c r="M60" s="19"/>
      <c r="N60" s="20"/>
      <c r="O60" s="20"/>
      <c r="P60" s="18"/>
      <c r="Q60" s="20"/>
      <c r="R60" s="18"/>
      <c r="S60" s="18"/>
      <c r="T60" s="18"/>
      <c r="U60" s="18"/>
      <c r="V60" s="20"/>
      <c r="W60" s="18"/>
    </row>
    <row r="61" spans="1:23" s="1" customFormat="1">
      <c r="A61" s="2"/>
      <c r="B61" s="20"/>
      <c r="C61" s="20"/>
      <c r="D61" s="20"/>
      <c r="E61" s="18"/>
      <c r="F61" s="20"/>
      <c r="G61" s="20"/>
      <c r="H61" s="20"/>
      <c r="I61" s="20"/>
      <c r="J61" s="18"/>
      <c r="K61" s="18"/>
      <c r="M61" s="19"/>
      <c r="N61" s="20"/>
      <c r="O61" s="20"/>
      <c r="P61" s="18"/>
      <c r="Q61" s="20"/>
      <c r="R61" s="18"/>
      <c r="S61" s="18"/>
      <c r="T61" s="18"/>
      <c r="U61" s="18"/>
      <c r="V61" s="20"/>
      <c r="W61" s="18"/>
    </row>
    <row r="62" spans="1:23" s="1" customFormat="1">
      <c r="A62" s="2"/>
      <c r="B62" s="20"/>
      <c r="C62" s="20"/>
      <c r="D62" s="20"/>
      <c r="E62" s="18"/>
      <c r="F62" s="20"/>
      <c r="G62" s="20"/>
      <c r="H62" s="20"/>
      <c r="I62" s="20"/>
      <c r="J62" s="18"/>
      <c r="K62" s="18"/>
      <c r="M62" s="19"/>
      <c r="N62" s="20"/>
      <c r="O62" s="20"/>
      <c r="P62" s="18"/>
      <c r="Q62" s="20"/>
      <c r="R62" s="18"/>
      <c r="S62" s="18"/>
      <c r="T62" s="18"/>
      <c r="U62" s="18"/>
      <c r="V62" s="20"/>
      <c r="W62" s="18"/>
    </row>
    <row r="63" spans="1:23" s="1" customFormat="1">
      <c r="A63" s="2"/>
      <c r="B63" s="20"/>
      <c r="C63" s="20"/>
      <c r="D63" s="20"/>
      <c r="E63" s="18"/>
      <c r="F63" s="20"/>
      <c r="G63" s="20"/>
      <c r="H63" s="20"/>
      <c r="I63" s="20"/>
      <c r="J63" s="18"/>
      <c r="K63" s="18"/>
      <c r="M63" s="19"/>
      <c r="N63" s="20"/>
      <c r="O63" s="20"/>
      <c r="P63" s="18"/>
      <c r="Q63" s="20"/>
      <c r="R63" s="18"/>
      <c r="S63" s="18"/>
      <c r="T63" s="18"/>
      <c r="U63" s="18"/>
      <c r="V63" s="20"/>
      <c r="W63" s="18"/>
    </row>
    <row r="64" spans="1:23" s="1" customFormat="1">
      <c r="A64" s="2"/>
      <c r="B64" s="20"/>
      <c r="C64" s="20"/>
      <c r="D64" s="20"/>
      <c r="E64" s="18"/>
      <c r="F64" s="20"/>
      <c r="G64" s="20"/>
      <c r="H64" s="20"/>
      <c r="I64" s="20"/>
      <c r="J64" s="18"/>
      <c r="K64" s="18"/>
      <c r="M64" s="19"/>
      <c r="N64" s="20"/>
      <c r="O64" s="20"/>
      <c r="P64" s="18"/>
      <c r="Q64" s="20"/>
      <c r="R64" s="18"/>
      <c r="S64" s="18"/>
      <c r="T64" s="18"/>
      <c r="U64" s="18"/>
      <c r="V64" s="20"/>
      <c r="W64" s="18"/>
    </row>
    <row r="65" spans="1:23" s="1" customFormat="1">
      <c r="A65" s="2"/>
      <c r="B65" s="20"/>
      <c r="C65" s="20"/>
      <c r="D65" s="20"/>
      <c r="E65" s="18"/>
      <c r="F65" s="20"/>
      <c r="G65" s="20"/>
      <c r="H65" s="20"/>
      <c r="I65" s="20"/>
      <c r="J65" s="18"/>
      <c r="K65" s="18"/>
      <c r="M65" s="19"/>
      <c r="N65" s="20"/>
      <c r="O65" s="20"/>
      <c r="P65" s="18"/>
      <c r="Q65" s="20"/>
      <c r="R65" s="18"/>
      <c r="S65" s="18"/>
      <c r="T65" s="18"/>
      <c r="U65" s="18"/>
      <c r="V65" s="20"/>
      <c r="W65" s="18"/>
    </row>
    <row r="66" spans="1:23" s="1" customFormat="1">
      <c r="A66" s="2"/>
      <c r="B66" s="20"/>
      <c r="C66" s="20"/>
      <c r="D66" s="20"/>
      <c r="E66" s="18"/>
      <c r="F66" s="20"/>
      <c r="G66" s="20"/>
      <c r="H66" s="20"/>
      <c r="I66" s="20"/>
      <c r="J66" s="18"/>
      <c r="K66" s="18"/>
      <c r="M66" s="19"/>
      <c r="N66" s="20"/>
      <c r="O66" s="20"/>
      <c r="P66" s="18"/>
      <c r="Q66" s="20"/>
      <c r="R66" s="18"/>
      <c r="S66" s="18"/>
      <c r="T66" s="18"/>
      <c r="U66" s="18"/>
      <c r="V66" s="20"/>
      <c r="W66" s="18"/>
    </row>
    <row r="67" spans="1:23" s="1" customFormat="1">
      <c r="A67" s="2"/>
      <c r="B67" s="20"/>
      <c r="C67" s="20"/>
      <c r="D67" s="20"/>
      <c r="E67" s="18"/>
      <c r="F67" s="20"/>
      <c r="G67" s="20"/>
      <c r="H67" s="20"/>
      <c r="I67" s="20"/>
      <c r="J67" s="18"/>
      <c r="K67" s="18"/>
      <c r="M67" s="19"/>
      <c r="N67" s="20"/>
      <c r="O67" s="20"/>
      <c r="P67" s="18"/>
      <c r="Q67" s="20"/>
      <c r="R67" s="18"/>
      <c r="S67" s="18"/>
      <c r="T67" s="18"/>
      <c r="U67" s="18"/>
      <c r="V67" s="20"/>
      <c r="W67" s="18"/>
    </row>
    <row r="68" spans="1:23" s="1" customFormat="1">
      <c r="A68" s="2"/>
      <c r="B68" s="20"/>
      <c r="C68" s="20"/>
      <c r="D68" s="20"/>
      <c r="E68" s="18"/>
      <c r="F68" s="20"/>
      <c r="G68" s="20"/>
      <c r="H68" s="20"/>
      <c r="I68" s="20"/>
      <c r="J68" s="18"/>
      <c r="K68" s="18"/>
      <c r="M68" s="19"/>
      <c r="N68" s="20"/>
      <c r="O68" s="20"/>
      <c r="P68" s="18"/>
      <c r="Q68" s="20"/>
      <c r="R68" s="18"/>
      <c r="S68" s="18"/>
      <c r="T68" s="18"/>
      <c r="U68" s="18"/>
      <c r="V68" s="20"/>
      <c r="W68" s="18"/>
    </row>
    <row r="69" spans="1:23" s="1" customFormat="1">
      <c r="A69" s="2"/>
      <c r="B69" s="20"/>
      <c r="C69" s="20"/>
      <c r="D69" s="20"/>
      <c r="E69" s="18"/>
      <c r="F69" s="20"/>
      <c r="G69" s="20"/>
      <c r="H69" s="20"/>
      <c r="I69" s="20"/>
      <c r="J69" s="18"/>
      <c r="K69" s="18"/>
      <c r="M69" s="19"/>
      <c r="N69" s="20"/>
      <c r="O69" s="20"/>
      <c r="P69" s="18"/>
      <c r="Q69" s="20"/>
      <c r="R69" s="18"/>
      <c r="S69" s="18"/>
      <c r="T69" s="18"/>
      <c r="U69" s="18"/>
      <c r="V69" s="20"/>
      <c r="W69" s="18"/>
    </row>
    <row r="70" spans="1:23" s="1" customFormat="1">
      <c r="A70" s="2"/>
      <c r="B70" s="20"/>
      <c r="C70" s="20"/>
      <c r="D70" s="20"/>
      <c r="E70" s="18"/>
      <c r="F70" s="20"/>
      <c r="G70" s="20"/>
      <c r="H70" s="20"/>
      <c r="I70" s="20"/>
      <c r="J70" s="18"/>
      <c r="K70" s="18"/>
      <c r="M70" s="19"/>
      <c r="N70" s="20"/>
      <c r="O70" s="20"/>
      <c r="P70" s="18"/>
      <c r="Q70" s="20"/>
      <c r="R70" s="18"/>
      <c r="S70" s="18"/>
      <c r="T70" s="18"/>
      <c r="U70" s="18"/>
      <c r="V70" s="20"/>
      <c r="W70" s="18"/>
    </row>
    <row r="71" spans="1:23" s="1" customFormat="1">
      <c r="A71" s="2"/>
      <c r="B71" s="20"/>
      <c r="C71" s="20"/>
      <c r="D71" s="20"/>
      <c r="E71" s="18"/>
      <c r="F71" s="20"/>
      <c r="G71" s="20"/>
      <c r="H71" s="20"/>
      <c r="I71" s="20"/>
      <c r="J71" s="18"/>
      <c r="K71" s="18"/>
      <c r="M71" s="19"/>
      <c r="N71" s="20"/>
      <c r="O71" s="20"/>
      <c r="P71" s="18"/>
      <c r="Q71" s="20"/>
      <c r="R71" s="18"/>
      <c r="S71" s="18"/>
      <c r="T71" s="18"/>
      <c r="U71" s="18"/>
      <c r="V71" s="20"/>
      <c r="W71" s="18"/>
    </row>
    <row r="72" spans="1:23" s="1" customFormat="1">
      <c r="A72" s="2"/>
      <c r="B72" s="20"/>
      <c r="C72" s="20"/>
      <c r="D72" s="20"/>
      <c r="E72" s="18"/>
      <c r="F72" s="20"/>
      <c r="G72" s="20"/>
      <c r="H72" s="20"/>
      <c r="I72" s="20"/>
      <c r="J72" s="18"/>
      <c r="K72" s="18"/>
      <c r="M72" s="19"/>
      <c r="N72" s="20"/>
      <c r="O72" s="20"/>
      <c r="P72" s="18"/>
      <c r="Q72" s="20"/>
      <c r="R72" s="18"/>
      <c r="S72" s="18"/>
      <c r="T72" s="18"/>
      <c r="U72" s="18"/>
      <c r="V72" s="20"/>
      <c r="W72" s="18"/>
    </row>
    <row r="73" spans="1:23" s="1" customFormat="1">
      <c r="A73" s="2"/>
      <c r="B73" s="20"/>
      <c r="C73" s="20"/>
      <c r="D73" s="20"/>
      <c r="E73" s="18"/>
      <c r="F73" s="20"/>
      <c r="G73" s="20"/>
      <c r="H73" s="20"/>
      <c r="I73" s="20"/>
      <c r="J73" s="18"/>
      <c r="K73" s="18"/>
      <c r="M73" s="19"/>
      <c r="N73" s="20"/>
      <c r="O73" s="20"/>
      <c r="P73" s="18"/>
      <c r="Q73" s="20"/>
      <c r="R73" s="18"/>
      <c r="S73" s="18"/>
      <c r="T73" s="18"/>
      <c r="U73" s="18"/>
      <c r="V73" s="20"/>
      <c r="W73" s="18"/>
    </row>
    <row r="74" spans="1:23" s="1" customFormat="1">
      <c r="A74" s="2"/>
      <c r="B74" s="20"/>
      <c r="C74" s="20"/>
      <c r="D74" s="20"/>
      <c r="E74" s="18"/>
      <c r="F74" s="20"/>
      <c r="G74" s="20"/>
      <c r="H74" s="20"/>
      <c r="I74" s="20"/>
      <c r="J74" s="18"/>
      <c r="K74" s="18"/>
      <c r="M74" s="19"/>
      <c r="N74" s="20"/>
      <c r="O74" s="20"/>
      <c r="P74" s="18"/>
      <c r="Q74" s="20"/>
      <c r="R74" s="18"/>
      <c r="S74" s="18"/>
      <c r="T74" s="18"/>
      <c r="U74" s="18"/>
      <c r="V74" s="20"/>
      <c r="W74" s="18"/>
    </row>
    <row r="75" spans="1:23" s="1" customFormat="1">
      <c r="A75" s="2"/>
      <c r="B75" s="20"/>
      <c r="C75" s="20"/>
      <c r="D75" s="20"/>
      <c r="E75" s="18"/>
      <c r="F75" s="20"/>
      <c r="G75" s="20"/>
      <c r="H75" s="20"/>
      <c r="I75" s="20"/>
      <c r="J75" s="18"/>
      <c r="K75" s="18"/>
      <c r="M75" s="19"/>
      <c r="N75" s="20"/>
      <c r="O75" s="20"/>
      <c r="P75" s="18"/>
      <c r="Q75" s="20"/>
      <c r="R75" s="18"/>
      <c r="S75" s="18"/>
      <c r="T75" s="18"/>
      <c r="U75" s="18"/>
      <c r="V75" s="20"/>
      <c r="W75" s="18"/>
    </row>
    <row r="76" spans="1:23" s="1" customFormat="1">
      <c r="A76" s="2"/>
      <c r="B76" s="20"/>
      <c r="C76" s="20"/>
      <c r="D76" s="20"/>
      <c r="E76" s="18"/>
      <c r="F76" s="20"/>
      <c r="G76" s="20"/>
      <c r="H76" s="20"/>
      <c r="I76" s="20"/>
      <c r="J76" s="18"/>
      <c r="K76" s="18"/>
      <c r="M76" s="19"/>
      <c r="N76" s="20"/>
      <c r="O76" s="20"/>
      <c r="P76" s="18"/>
      <c r="Q76" s="20"/>
      <c r="R76" s="18"/>
      <c r="S76" s="18"/>
      <c r="T76" s="18"/>
      <c r="U76" s="18"/>
      <c r="V76" s="20"/>
      <c r="W76" s="18"/>
    </row>
    <row r="77" spans="1:23" s="1" customFormat="1">
      <c r="A77" s="2"/>
      <c r="B77" s="20"/>
      <c r="C77" s="20"/>
      <c r="D77" s="20"/>
      <c r="E77" s="18"/>
      <c r="F77" s="20"/>
      <c r="G77" s="20"/>
      <c r="H77" s="20"/>
      <c r="I77" s="20"/>
      <c r="J77" s="18"/>
      <c r="K77" s="18"/>
      <c r="M77" s="19"/>
      <c r="N77" s="20"/>
      <c r="O77" s="20"/>
      <c r="P77" s="18"/>
      <c r="Q77" s="20"/>
      <c r="R77" s="18"/>
      <c r="S77" s="18"/>
      <c r="T77" s="18"/>
      <c r="U77" s="18"/>
      <c r="V77" s="20"/>
      <c r="W77" s="18"/>
    </row>
    <row r="78" spans="1:23" s="1" customFormat="1">
      <c r="A78" s="2"/>
      <c r="B78" s="20"/>
      <c r="C78" s="20"/>
      <c r="D78" s="20"/>
      <c r="E78" s="18"/>
      <c r="F78" s="20"/>
      <c r="G78" s="20"/>
      <c r="H78" s="20"/>
      <c r="I78" s="20"/>
      <c r="J78" s="18"/>
      <c r="K78" s="18"/>
      <c r="M78" s="19"/>
      <c r="N78" s="20"/>
      <c r="O78" s="20"/>
      <c r="P78" s="18"/>
      <c r="Q78" s="20"/>
      <c r="R78" s="18"/>
      <c r="S78" s="18"/>
      <c r="T78" s="18"/>
      <c r="U78" s="18"/>
      <c r="V78" s="20"/>
      <c r="W78" s="18"/>
    </row>
    <row r="79" spans="1:23" s="1" customFormat="1">
      <c r="A79" s="2"/>
      <c r="B79" s="20"/>
      <c r="C79" s="20"/>
      <c r="D79" s="20"/>
      <c r="E79" s="18"/>
      <c r="F79" s="20"/>
      <c r="G79" s="20"/>
      <c r="H79" s="20"/>
      <c r="I79" s="20"/>
      <c r="J79" s="18"/>
      <c r="K79" s="18"/>
      <c r="M79" s="19"/>
      <c r="N79" s="20"/>
      <c r="O79" s="20"/>
      <c r="P79" s="18"/>
      <c r="Q79" s="20"/>
      <c r="R79" s="18"/>
      <c r="S79" s="18"/>
      <c r="T79" s="18"/>
      <c r="U79" s="18"/>
      <c r="V79" s="20"/>
      <c r="W79" s="18"/>
    </row>
    <row r="80" spans="1:23" s="1" customFormat="1">
      <c r="A80" s="2"/>
      <c r="B80" s="20"/>
      <c r="C80" s="20"/>
      <c r="D80" s="20"/>
      <c r="E80" s="18"/>
      <c r="F80" s="20"/>
      <c r="G80" s="20"/>
      <c r="H80" s="20"/>
      <c r="I80" s="20"/>
      <c r="J80" s="18"/>
      <c r="K80" s="18"/>
      <c r="M80" s="19"/>
      <c r="N80" s="20"/>
      <c r="O80" s="20"/>
      <c r="P80" s="18"/>
      <c r="Q80" s="20"/>
      <c r="R80" s="18"/>
      <c r="S80" s="18"/>
      <c r="T80" s="18"/>
      <c r="U80" s="18"/>
      <c r="V80" s="20"/>
      <c r="W80" s="18"/>
    </row>
    <row r="81" spans="1:23" s="1" customFormat="1">
      <c r="A81" s="2"/>
      <c r="B81" s="20"/>
      <c r="C81" s="20"/>
      <c r="D81" s="20"/>
      <c r="E81" s="18"/>
      <c r="F81" s="20"/>
      <c r="G81" s="20"/>
      <c r="H81" s="20"/>
      <c r="I81" s="20"/>
      <c r="J81" s="18"/>
      <c r="K81" s="18"/>
      <c r="M81" s="19"/>
      <c r="N81" s="20"/>
      <c r="O81" s="20"/>
      <c r="P81" s="18"/>
      <c r="Q81" s="20"/>
      <c r="R81" s="18"/>
      <c r="S81" s="18"/>
      <c r="T81" s="18"/>
      <c r="U81" s="18"/>
      <c r="V81" s="20"/>
      <c r="W81" s="18"/>
    </row>
    <row r="82" spans="1:23" s="1" customFormat="1">
      <c r="A82" s="2"/>
      <c r="B82" s="20"/>
      <c r="C82" s="20"/>
      <c r="D82" s="20"/>
      <c r="E82" s="18"/>
      <c r="F82" s="20"/>
      <c r="G82" s="20"/>
      <c r="H82" s="20"/>
      <c r="I82" s="20"/>
      <c r="J82" s="18"/>
      <c r="K82" s="18"/>
      <c r="M82" s="19"/>
      <c r="N82" s="20"/>
      <c r="O82" s="20"/>
      <c r="P82" s="18"/>
      <c r="Q82" s="20"/>
      <c r="R82" s="18"/>
      <c r="S82" s="18"/>
      <c r="T82" s="18"/>
      <c r="U82" s="18"/>
      <c r="V82" s="20"/>
      <c r="W82" s="18"/>
    </row>
    <row r="83" spans="1:23" s="1" customFormat="1">
      <c r="A83" s="2"/>
      <c r="B83" s="20"/>
      <c r="C83" s="20"/>
      <c r="D83" s="20"/>
      <c r="E83" s="18"/>
      <c r="F83" s="20"/>
      <c r="G83" s="20"/>
      <c r="H83" s="20"/>
      <c r="I83" s="20"/>
      <c r="J83" s="18"/>
      <c r="K83" s="18"/>
      <c r="M83" s="19"/>
      <c r="N83" s="20"/>
      <c r="O83" s="20"/>
      <c r="P83" s="18"/>
      <c r="Q83" s="20"/>
      <c r="R83" s="18"/>
      <c r="S83" s="18"/>
      <c r="T83" s="18"/>
      <c r="U83" s="18"/>
      <c r="V83" s="20"/>
      <c r="W83" s="18"/>
    </row>
    <row r="84" spans="1:23" s="1" customFormat="1">
      <c r="A84" s="2"/>
      <c r="B84" s="20"/>
      <c r="C84" s="20"/>
      <c r="D84" s="20"/>
      <c r="E84" s="18"/>
      <c r="F84" s="20"/>
      <c r="G84" s="20"/>
      <c r="H84" s="20"/>
      <c r="I84" s="20"/>
      <c r="J84" s="18"/>
      <c r="K84" s="18"/>
      <c r="M84" s="19"/>
      <c r="N84" s="20"/>
      <c r="O84" s="20"/>
      <c r="P84" s="18"/>
      <c r="Q84" s="20"/>
      <c r="R84" s="18"/>
      <c r="S84" s="18"/>
      <c r="T84" s="18"/>
      <c r="U84" s="18"/>
      <c r="V84" s="20"/>
      <c r="W84" s="18"/>
    </row>
    <row r="85" spans="1:23" s="1" customFormat="1">
      <c r="A85" s="2"/>
      <c r="B85" s="20"/>
      <c r="C85" s="20"/>
      <c r="D85" s="20"/>
      <c r="E85" s="18"/>
      <c r="F85" s="20"/>
      <c r="G85" s="20"/>
      <c r="H85" s="20"/>
      <c r="I85" s="20"/>
      <c r="J85" s="18"/>
      <c r="K85" s="18"/>
      <c r="M85" s="19"/>
      <c r="N85" s="20"/>
      <c r="O85" s="20"/>
      <c r="P85" s="18"/>
      <c r="Q85" s="20"/>
      <c r="R85" s="18"/>
      <c r="S85" s="18"/>
      <c r="T85" s="18"/>
      <c r="U85" s="18"/>
      <c r="V85" s="20"/>
      <c r="W85" s="18"/>
    </row>
    <row r="86" spans="1:23" s="1" customFormat="1">
      <c r="A86" s="2"/>
      <c r="B86" s="20"/>
      <c r="C86" s="20"/>
      <c r="D86" s="20"/>
      <c r="E86" s="18"/>
      <c r="F86" s="20"/>
      <c r="G86" s="20"/>
      <c r="H86" s="20"/>
      <c r="I86" s="20"/>
      <c r="J86" s="18"/>
      <c r="K86" s="18"/>
      <c r="M86" s="19"/>
      <c r="N86" s="20"/>
      <c r="O86" s="20"/>
      <c r="P86" s="18"/>
      <c r="Q86" s="20"/>
      <c r="R86" s="18"/>
      <c r="S86" s="18"/>
      <c r="T86" s="18"/>
      <c r="U86" s="18"/>
      <c r="V86" s="20"/>
      <c r="W86" s="18"/>
    </row>
    <row r="87" spans="1:23" s="1" customFormat="1">
      <c r="A87" s="2"/>
      <c r="B87" s="20"/>
      <c r="C87" s="20"/>
      <c r="D87" s="20"/>
      <c r="E87" s="18"/>
      <c r="F87" s="20"/>
      <c r="G87" s="20"/>
      <c r="H87" s="20"/>
      <c r="I87" s="20"/>
      <c r="J87" s="18"/>
      <c r="K87" s="18"/>
      <c r="M87" s="19"/>
      <c r="N87" s="20"/>
      <c r="O87" s="20"/>
      <c r="P87" s="18"/>
      <c r="Q87" s="20"/>
      <c r="R87" s="18"/>
      <c r="S87" s="18"/>
      <c r="T87" s="18"/>
      <c r="U87" s="18"/>
      <c r="V87" s="20"/>
      <c r="W87" s="18"/>
    </row>
    <row r="88" spans="1:23" s="1" customFormat="1">
      <c r="A88" s="2"/>
      <c r="B88" s="20"/>
      <c r="C88" s="20"/>
      <c r="D88" s="20"/>
      <c r="E88" s="18"/>
      <c r="F88" s="20"/>
      <c r="G88" s="20"/>
      <c r="H88" s="20"/>
      <c r="I88" s="20"/>
      <c r="J88" s="18"/>
      <c r="K88" s="18"/>
      <c r="M88" s="19"/>
      <c r="N88" s="20"/>
      <c r="O88" s="20"/>
      <c r="P88" s="18"/>
      <c r="Q88" s="20"/>
      <c r="R88" s="18"/>
      <c r="S88" s="18"/>
      <c r="T88" s="18"/>
      <c r="U88" s="18"/>
      <c r="V88" s="20"/>
      <c r="W88" s="18"/>
    </row>
    <row r="89" spans="1:23" s="1" customFormat="1">
      <c r="A89" s="2"/>
      <c r="B89" s="20"/>
      <c r="C89" s="20"/>
      <c r="D89" s="20"/>
      <c r="E89" s="18"/>
      <c r="F89" s="20"/>
      <c r="G89" s="20"/>
      <c r="H89" s="20"/>
      <c r="I89" s="20"/>
      <c r="J89" s="18"/>
      <c r="K89" s="18"/>
      <c r="M89" s="19"/>
      <c r="N89" s="20"/>
      <c r="O89" s="20"/>
      <c r="P89" s="18"/>
      <c r="Q89" s="20"/>
      <c r="R89" s="18"/>
      <c r="S89" s="18"/>
      <c r="T89" s="18"/>
      <c r="U89" s="18"/>
      <c r="V89" s="20"/>
      <c r="W89" s="18"/>
    </row>
    <row r="90" spans="1:23" s="1" customFormat="1">
      <c r="A90" s="2"/>
      <c r="B90" s="20"/>
      <c r="C90" s="20"/>
      <c r="D90" s="20"/>
      <c r="E90" s="18"/>
      <c r="F90" s="20"/>
      <c r="G90" s="20"/>
      <c r="H90" s="20"/>
      <c r="I90" s="20"/>
      <c r="J90" s="18"/>
      <c r="K90" s="18"/>
      <c r="M90" s="19"/>
      <c r="N90" s="20"/>
      <c r="O90" s="20"/>
      <c r="P90" s="18"/>
      <c r="Q90" s="20"/>
      <c r="R90" s="18"/>
      <c r="S90" s="18"/>
      <c r="T90" s="18"/>
      <c r="U90" s="18"/>
      <c r="V90" s="20"/>
      <c r="W90" s="18"/>
    </row>
    <row r="91" spans="1:23" s="1" customFormat="1">
      <c r="A91" s="2"/>
      <c r="B91" s="20"/>
      <c r="C91" s="20"/>
      <c r="D91" s="20"/>
      <c r="E91" s="18"/>
      <c r="F91" s="20"/>
      <c r="G91" s="20"/>
      <c r="H91" s="20"/>
      <c r="I91" s="20"/>
      <c r="J91" s="18"/>
      <c r="K91" s="18"/>
      <c r="M91" s="19"/>
      <c r="N91" s="20"/>
      <c r="O91" s="20"/>
      <c r="P91" s="18"/>
      <c r="Q91" s="20"/>
      <c r="R91" s="18"/>
      <c r="S91" s="18"/>
      <c r="T91" s="18"/>
      <c r="U91" s="18"/>
      <c r="V91" s="20"/>
      <c r="W91" s="18"/>
    </row>
    <row r="92" spans="1:23" s="1" customFormat="1">
      <c r="A92" s="2"/>
      <c r="B92" s="20"/>
      <c r="C92" s="20"/>
      <c r="D92" s="20"/>
      <c r="E92" s="18"/>
      <c r="F92" s="20"/>
      <c r="G92" s="20"/>
      <c r="H92" s="20"/>
      <c r="I92" s="20"/>
      <c r="J92" s="18"/>
      <c r="K92" s="18"/>
      <c r="M92" s="19"/>
      <c r="N92" s="20"/>
      <c r="O92" s="20"/>
      <c r="P92" s="18"/>
      <c r="Q92" s="20"/>
      <c r="R92" s="18"/>
      <c r="S92" s="18"/>
      <c r="T92" s="18"/>
      <c r="U92" s="18"/>
      <c r="V92" s="20"/>
      <c r="W92" s="18"/>
    </row>
    <row r="93" spans="1:23" s="1" customFormat="1">
      <c r="A93" s="2"/>
      <c r="B93" s="20"/>
      <c r="C93" s="20"/>
      <c r="D93" s="20"/>
      <c r="E93" s="18"/>
      <c r="F93" s="20"/>
      <c r="G93" s="20"/>
      <c r="H93" s="20"/>
      <c r="I93" s="20"/>
      <c r="J93" s="18"/>
      <c r="K93" s="18"/>
      <c r="M93" s="19"/>
      <c r="N93" s="20"/>
      <c r="O93" s="20"/>
      <c r="P93" s="18"/>
      <c r="Q93" s="20"/>
      <c r="R93" s="18"/>
      <c r="S93" s="18"/>
      <c r="T93" s="18"/>
      <c r="U93" s="18"/>
      <c r="V93" s="20"/>
      <c r="W93" s="18"/>
    </row>
    <row r="94" spans="1:23" s="1" customFormat="1">
      <c r="A94" s="2"/>
      <c r="B94" s="20"/>
      <c r="C94" s="20"/>
      <c r="D94" s="20"/>
      <c r="E94" s="18"/>
      <c r="F94" s="20"/>
      <c r="G94" s="20"/>
      <c r="H94" s="20"/>
      <c r="I94" s="20"/>
      <c r="J94" s="18"/>
      <c r="K94" s="18"/>
      <c r="M94" s="19"/>
      <c r="N94" s="20"/>
      <c r="O94" s="20"/>
      <c r="P94" s="18"/>
      <c r="Q94" s="20"/>
      <c r="R94" s="18"/>
      <c r="S94" s="18"/>
      <c r="T94" s="18"/>
      <c r="U94" s="18"/>
      <c r="V94" s="20"/>
      <c r="W94" s="18"/>
    </row>
    <row r="95" spans="1:23" s="1" customFormat="1">
      <c r="A95" s="2"/>
      <c r="B95" s="20"/>
      <c r="C95" s="20"/>
      <c r="D95" s="20"/>
      <c r="E95" s="18"/>
      <c r="F95" s="20"/>
      <c r="G95" s="20"/>
      <c r="H95" s="20"/>
      <c r="I95" s="20"/>
      <c r="J95" s="18"/>
      <c r="K95" s="18"/>
      <c r="M95" s="19"/>
      <c r="N95" s="20"/>
      <c r="O95" s="20"/>
      <c r="P95" s="18"/>
      <c r="Q95" s="20"/>
      <c r="R95" s="18"/>
      <c r="S95" s="18"/>
      <c r="T95" s="18"/>
      <c r="U95" s="18"/>
      <c r="V95" s="20"/>
      <c r="W95" s="18"/>
    </row>
    <row r="96" spans="1:23" s="1" customFormat="1">
      <c r="A96" s="2"/>
      <c r="B96" s="20"/>
      <c r="C96" s="20"/>
      <c r="D96" s="20"/>
      <c r="E96" s="18"/>
      <c r="F96" s="20"/>
      <c r="G96" s="20"/>
      <c r="H96" s="20"/>
      <c r="I96" s="20"/>
      <c r="J96" s="18"/>
      <c r="K96" s="18"/>
      <c r="M96" s="19"/>
      <c r="N96" s="20"/>
      <c r="O96" s="20"/>
      <c r="P96" s="18"/>
      <c r="Q96" s="20"/>
      <c r="R96" s="18"/>
      <c r="S96" s="18"/>
      <c r="T96" s="18"/>
      <c r="U96" s="18"/>
      <c r="V96" s="20"/>
      <c r="W96" s="18"/>
    </row>
    <row r="97" spans="1:23" s="1" customFormat="1">
      <c r="A97" s="2"/>
      <c r="B97" s="20"/>
      <c r="C97" s="20"/>
      <c r="D97" s="20"/>
      <c r="E97" s="18"/>
      <c r="F97" s="20"/>
      <c r="G97" s="20"/>
      <c r="H97" s="20"/>
      <c r="I97" s="20"/>
      <c r="J97" s="18"/>
      <c r="K97" s="18"/>
      <c r="M97" s="19"/>
      <c r="N97" s="20"/>
      <c r="O97" s="20"/>
      <c r="P97" s="18"/>
      <c r="Q97" s="20"/>
      <c r="R97" s="18"/>
      <c r="S97" s="18"/>
      <c r="T97" s="18"/>
      <c r="U97" s="18"/>
      <c r="V97" s="20"/>
      <c r="W97" s="18"/>
    </row>
    <row r="98" spans="1:23" s="1" customFormat="1">
      <c r="A98" s="2"/>
      <c r="B98" s="20"/>
      <c r="C98" s="20"/>
      <c r="D98" s="20"/>
      <c r="E98" s="18"/>
      <c r="F98" s="20"/>
      <c r="G98" s="20"/>
      <c r="H98" s="20"/>
      <c r="I98" s="20"/>
      <c r="J98" s="18"/>
      <c r="K98" s="18"/>
      <c r="M98" s="19"/>
      <c r="N98" s="20"/>
      <c r="O98" s="20"/>
      <c r="P98" s="18"/>
      <c r="Q98" s="20"/>
      <c r="R98" s="18"/>
      <c r="S98" s="18"/>
      <c r="T98" s="18"/>
      <c r="U98" s="18"/>
      <c r="V98" s="20"/>
      <c r="W98" s="18"/>
    </row>
    <row r="99" spans="1:23" s="1" customFormat="1">
      <c r="A99" s="2"/>
      <c r="B99" s="20"/>
      <c r="C99" s="20"/>
      <c r="D99" s="20"/>
      <c r="E99" s="18"/>
      <c r="F99" s="20"/>
      <c r="G99" s="20"/>
      <c r="H99" s="20"/>
      <c r="I99" s="20"/>
      <c r="J99" s="18"/>
      <c r="K99" s="18"/>
      <c r="M99" s="19"/>
      <c r="N99" s="20"/>
      <c r="O99" s="20"/>
      <c r="P99" s="18"/>
      <c r="Q99" s="20"/>
      <c r="R99" s="18"/>
      <c r="S99" s="18"/>
      <c r="T99" s="18"/>
      <c r="U99" s="18"/>
      <c r="V99" s="20"/>
      <c r="W99" s="18"/>
    </row>
    <row r="100" spans="1:23" s="1" customFormat="1">
      <c r="A100" s="2"/>
      <c r="B100" s="20"/>
      <c r="C100" s="20"/>
      <c r="D100" s="20"/>
      <c r="E100" s="18"/>
      <c r="F100" s="20"/>
      <c r="G100" s="20"/>
      <c r="H100" s="20"/>
      <c r="I100" s="20"/>
      <c r="J100" s="18"/>
      <c r="K100" s="18"/>
      <c r="M100" s="19"/>
      <c r="N100" s="20"/>
      <c r="O100" s="20"/>
      <c r="P100" s="18"/>
      <c r="Q100" s="20"/>
      <c r="R100" s="18"/>
      <c r="S100" s="18"/>
      <c r="T100" s="18"/>
      <c r="U100" s="18"/>
      <c r="V100" s="20"/>
      <c r="W100" s="18"/>
    </row>
    <row r="101" spans="1:23" s="1" customFormat="1">
      <c r="A101" s="2"/>
      <c r="B101" s="20"/>
      <c r="C101" s="20"/>
      <c r="D101" s="20"/>
      <c r="E101" s="18"/>
      <c r="F101" s="20"/>
      <c r="G101" s="20"/>
      <c r="H101" s="20"/>
      <c r="I101" s="20"/>
      <c r="J101" s="18"/>
      <c r="K101" s="18"/>
      <c r="M101" s="19"/>
      <c r="N101" s="20"/>
      <c r="O101" s="20"/>
      <c r="P101" s="18"/>
      <c r="Q101" s="20"/>
      <c r="R101" s="18"/>
      <c r="S101" s="18"/>
      <c r="T101" s="18"/>
      <c r="U101" s="18"/>
      <c r="V101" s="20"/>
      <c r="W101" s="18"/>
    </row>
    <row r="102" spans="1:23" s="1" customFormat="1">
      <c r="A102" s="2"/>
      <c r="B102" s="20"/>
      <c r="C102" s="20"/>
      <c r="D102" s="20"/>
      <c r="E102" s="18"/>
      <c r="F102" s="20"/>
      <c r="G102" s="20"/>
      <c r="H102" s="20"/>
      <c r="I102" s="20"/>
      <c r="J102" s="18"/>
      <c r="K102" s="18"/>
      <c r="M102" s="19"/>
      <c r="N102" s="20"/>
      <c r="O102" s="20"/>
      <c r="P102" s="18"/>
      <c r="Q102" s="20"/>
      <c r="R102" s="18"/>
      <c r="S102" s="18"/>
      <c r="T102" s="18"/>
      <c r="U102" s="18"/>
      <c r="V102" s="20"/>
      <c r="W102" s="18"/>
    </row>
    <row r="103" spans="1:23" s="1" customFormat="1">
      <c r="A103" s="2"/>
      <c r="B103" s="20"/>
      <c r="C103" s="20"/>
      <c r="D103" s="20"/>
      <c r="E103" s="18"/>
      <c r="F103" s="20"/>
      <c r="G103" s="20"/>
      <c r="H103" s="20"/>
      <c r="I103" s="20"/>
      <c r="J103" s="18"/>
      <c r="K103" s="18"/>
      <c r="M103" s="19"/>
      <c r="N103" s="20"/>
      <c r="O103" s="20"/>
      <c r="P103" s="18"/>
      <c r="Q103" s="20"/>
      <c r="R103" s="18"/>
      <c r="S103" s="18"/>
      <c r="T103" s="18"/>
      <c r="U103" s="18"/>
      <c r="V103" s="20"/>
      <c r="W103" s="18"/>
    </row>
    <row r="104" spans="1:23" s="1" customFormat="1">
      <c r="A104" s="2"/>
      <c r="B104" s="20"/>
      <c r="C104" s="20"/>
      <c r="D104" s="20"/>
      <c r="E104" s="18"/>
      <c r="F104" s="20"/>
      <c r="G104" s="20"/>
      <c r="H104" s="20"/>
      <c r="I104" s="20"/>
      <c r="J104" s="18"/>
      <c r="K104" s="18"/>
      <c r="M104" s="19"/>
      <c r="N104" s="20"/>
      <c r="O104" s="20"/>
      <c r="P104" s="18"/>
      <c r="Q104" s="20"/>
      <c r="R104" s="18"/>
      <c r="S104" s="18"/>
      <c r="T104" s="18"/>
      <c r="U104" s="18"/>
      <c r="V104" s="20"/>
      <c r="W104" s="18"/>
    </row>
    <row r="105" spans="1:23" s="1" customFormat="1">
      <c r="A105" s="2"/>
      <c r="B105" s="20"/>
      <c r="C105" s="20"/>
      <c r="D105" s="20"/>
      <c r="E105" s="18"/>
      <c r="F105" s="20"/>
      <c r="G105" s="20"/>
      <c r="H105" s="20"/>
      <c r="I105" s="20"/>
      <c r="J105" s="18"/>
      <c r="K105" s="18"/>
      <c r="M105" s="19"/>
      <c r="N105" s="20"/>
      <c r="O105" s="20"/>
      <c r="P105" s="18"/>
      <c r="Q105" s="20"/>
      <c r="R105" s="18"/>
      <c r="S105" s="18"/>
      <c r="T105" s="18"/>
      <c r="U105" s="18"/>
      <c r="V105" s="20"/>
      <c r="W105" s="18"/>
    </row>
    <row r="106" spans="1:23" s="1" customFormat="1">
      <c r="A106" s="2"/>
      <c r="B106" s="20"/>
      <c r="C106" s="20"/>
      <c r="D106" s="20"/>
      <c r="E106" s="18"/>
      <c r="F106" s="20"/>
      <c r="G106" s="20"/>
      <c r="H106" s="20"/>
      <c r="I106" s="20"/>
      <c r="J106" s="18"/>
      <c r="K106" s="18"/>
      <c r="M106" s="19"/>
      <c r="N106" s="20"/>
      <c r="O106" s="20"/>
      <c r="P106" s="18"/>
      <c r="Q106" s="20"/>
      <c r="R106" s="18"/>
      <c r="S106" s="18"/>
      <c r="T106" s="18"/>
      <c r="U106" s="18"/>
      <c r="V106" s="20"/>
      <c r="W106" s="18"/>
    </row>
    <row r="107" spans="1:23" s="1" customFormat="1">
      <c r="A107" s="2"/>
      <c r="B107" s="20"/>
      <c r="C107" s="20"/>
      <c r="D107" s="20"/>
      <c r="E107" s="18"/>
      <c r="F107" s="20"/>
      <c r="G107" s="20"/>
      <c r="H107" s="20"/>
      <c r="I107" s="20"/>
      <c r="J107" s="18"/>
      <c r="K107" s="18"/>
      <c r="M107" s="19"/>
      <c r="N107" s="20"/>
      <c r="O107" s="20"/>
      <c r="P107" s="18"/>
      <c r="Q107" s="20"/>
      <c r="R107" s="18"/>
      <c r="S107" s="18"/>
      <c r="T107" s="18"/>
      <c r="U107" s="18"/>
      <c r="V107" s="20"/>
      <c r="W107" s="18"/>
    </row>
    <row r="108" spans="1:23" s="1" customFormat="1">
      <c r="A108" s="2"/>
      <c r="B108" s="20"/>
      <c r="C108" s="20"/>
      <c r="D108" s="20"/>
      <c r="E108" s="18"/>
      <c r="F108" s="20"/>
      <c r="G108" s="20"/>
      <c r="H108" s="20"/>
      <c r="I108" s="20"/>
      <c r="J108" s="18"/>
      <c r="K108" s="18"/>
      <c r="M108" s="19"/>
      <c r="N108" s="20"/>
      <c r="O108" s="20"/>
      <c r="P108" s="18"/>
      <c r="Q108" s="20"/>
      <c r="R108" s="18"/>
      <c r="S108" s="18"/>
      <c r="T108" s="18"/>
      <c r="U108" s="18"/>
      <c r="V108" s="20"/>
      <c r="W108" s="18"/>
    </row>
    <row r="109" spans="1:23" s="1" customFormat="1">
      <c r="A109" s="2"/>
      <c r="B109" s="20"/>
      <c r="C109" s="20"/>
      <c r="D109" s="20"/>
      <c r="E109" s="18"/>
      <c r="F109" s="20"/>
      <c r="G109" s="20"/>
      <c r="H109" s="20"/>
      <c r="I109" s="20"/>
      <c r="J109" s="18"/>
      <c r="K109" s="18"/>
      <c r="M109" s="19"/>
      <c r="N109" s="20"/>
      <c r="O109" s="20"/>
      <c r="P109" s="18"/>
      <c r="Q109" s="20"/>
      <c r="R109" s="18"/>
      <c r="S109" s="18"/>
      <c r="T109" s="18"/>
      <c r="U109" s="18"/>
      <c r="V109" s="20"/>
      <c r="W109" s="18"/>
    </row>
    <row r="110" spans="1:23" s="1" customFormat="1">
      <c r="A110" s="2"/>
      <c r="B110" s="20"/>
      <c r="C110" s="20"/>
      <c r="D110" s="20"/>
      <c r="E110" s="18"/>
      <c r="F110" s="20"/>
      <c r="G110" s="20"/>
      <c r="H110" s="20"/>
      <c r="I110" s="20"/>
      <c r="J110" s="18"/>
      <c r="K110" s="18"/>
      <c r="M110" s="19"/>
      <c r="N110" s="20"/>
      <c r="O110" s="20"/>
      <c r="P110" s="18"/>
      <c r="Q110" s="20"/>
      <c r="R110" s="18"/>
      <c r="S110" s="18"/>
      <c r="T110" s="18"/>
      <c r="U110" s="18"/>
      <c r="V110" s="20"/>
      <c r="W110" s="18"/>
    </row>
    <row r="111" spans="1:23" s="1" customFormat="1">
      <c r="A111" s="2"/>
      <c r="B111" s="5"/>
      <c r="C111" s="5"/>
      <c r="D111" s="5"/>
      <c r="E111" s="8"/>
      <c r="F111" s="5"/>
      <c r="G111" s="5"/>
      <c r="H111" s="5"/>
      <c r="I111" s="5"/>
      <c r="J111" s="8"/>
      <c r="K111" s="8"/>
      <c r="M111" s="2"/>
      <c r="N111" s="5"/>
      <c r="O111" s="5"/>
      <c r="P111" s="8"/>
      <c r="Q111" s="5"/>
      <c r="R111" s="8"/>
      <c r="S111" s="8"/>
      <c r="T111" s="8"/>
      <c r="U111" s="8"/>
      <c r="V111" s="5"/>
      <c r="W111" s="8"/>
    </row>
    <row r="112" spans="1:23" s="1" customFormat="1">
      <c r="A112" s="2"/>
      <c r="B112" s="5"/>
      <c r="C112" s="5"/>
      <c r="D112" s="5"/>
      <c r="E112" s="8"/>
      <c r="F112" s="5"/>
      <c r="G112" s="5"/>
      <c r="H112" s="5"/>
      <c r="I112" s="5"/>
      <c r="J112" s="8"/>
      <c r="K112" s="8"/>
      <c r="M112" s="2"/>
      <c r="N112" s="5"/>
      <c r="O112" s="5"/>
      <c r="P112" s="8"/>
      <c r="Q112" s="5"/>
      <c r="R112" s="8"/>
      <c r="S112" s="8"/>
      <c r="T112" s="8"/>
      <c r="U112" s="8"/>
      <c r="V112" s="5"/>
      <c r="W112" s="8"/>
    </row>
    <row r="113" spans="1:23" s="1" customFormat="1">
      <c r="A113" s="2"/>
      <c r="B113" s="5"/>
      <c r="C113" s="5"/>
      <c r="D113" s="5"/>
      <c r="E113" s="8"/>
      <c r="F113" s="5"/>
      <c r="G113" s="5"/>
      <c r="H113" s="5"/>
      <c r="I113" s="5"/>
      <c r="J113" s="8"/>
      <c r="K113" s="8"/>
      <c r="M113" s="2"/>
      <c r="N113" s="5"/>
      <c r="O113" s="5"/>
      <c r="P113" s="8"/>
      <c r="Q113" s="5"/>
      <c r="R113" s="8"/>
      <c r="S113" s="8"/>
      <c r="T113" s="8"/>
      <c r="U113" s="8"/>
      <c r="V113" s="5"/>
      <c r="W113" s="8"/>
    </row>
    <row r="114" spans="1:23" s="1" customFormat="1">
      <c r="A114" s="2"/>
      <c r="B114" s="5"/>
      <c r="C114" s="5"/>
      <c r="D114" s="5"/>
      <c r="E114" s="8"/>
      <c r="F114" s="5"/>
      <c r="G114" s="5"/>
      <c r="H114" s="5"/>
      <c r="I114" s="5"/>
      <c r="J114" s="8"/>
      <c r="K114" s="8"/>
      <c r="M114" s="2"/>
      <c r="N114" s="5"/>
      <c r="O114" s="5"/>
      <c r="P114" s="8"/>
      <c r="Q114" s="5"/>
      <c r="R114" s="8"/>
      <c r="S114" s="8"/>
      <c r="T114" s="8"/>
      <c r="U114" s="8"/>
      <c r="V114" s="5"/>
      <c r="W114" s="8"/>
    </row>
    <row r="115" spans="1:23" s="1" customFormat="1">
      <c r="A115" s="2"/>
      <c r="B115" s="5"/>
      <c r="C115" s="5"/>
      <c r="D115" s="5"/>
      <c r="E115" s="8"/>
      <c r="F115" s="5"/>
      <c r="G115" s="5"/>
      <c r="H115" s="5"/>
      <c r="I115" s="5"/>
      <c r="J115" s="8"/>
      <c r="K115" s="8"/>
      <c r="M115" s="2"/>
      <c r="N115" s="5"/>
      <c r="O115" s="5"/>
      <c r="P115" s="8"/>
      <c r="Q115" s="5"/>
      <c r="R115" s="8"/>
      <c r="S115" s="8"/>
      <c r="T115" s="8"/>
      <c r="U115" s="8"/>
      <c r="V115" s="5"/>
      <c r="W115" s="8"/>
    </row>
    <row r="116" spans="1:23" s="1" customFormat="1">
      <c r="A116" s="2"/>
      <c r="B116" s="5"/>
      <c r="C116" s="5"/>
      <c r="D116" s="5"/>
      <c r="E116" s="8"/>
      <c r="F116" s="5"/>
      <c r="G116" s="5"/>
      <c r="H116" s="5"/>
      <c r="I116" s="5"/>
      <c r="J116" s="8"/>
      <c r="K116" s="8"/>
      <c r="M116" s="2"/>
      <c r="N116" s="5"/>
      <c r="O116" s="5"/>
      <c r="P116" s="8"/>
      <c r="Q116" s="5"/>
      <c r="R116" s="8"/>
      <c r="S116" s="8"/>
      <c r="T116" s="8"/>
      <c r="U116" s="8"/>
      <c r="V116" s="5"/>
      <c r="W116" s="8"/>
    </row>
    <row r="117" spans="1:23" s="1" customFormat="1">
      <c r="A117" s="2"/>
      <c r="B117" s="5"/>
      <c r="C117" s="5"/>
      <c r="D117" s="5"/>
      <c r="E117" s="8"/>
      <c r="F117" s="5"/>
      <c r="G117" s="5"/>
      <c r="H117" s="5"/>
      <c r="I117" s="5"/>
      <c r="J117" s="8"/>
      <c r="K117" s="8"/>
      <c r="M117" s="2"/>
      <c r="N117" s="5"/>
      <c r="O117" s="5"/>
      <c r="P117" s="8"/>
      <c r="Q117" s="5"/>
      <c r="R117" s="8"/>
      <c r="S117" s="8"/>
      <c r="T117" s="8"/>
      <c r="U117" s="8"/>
      <c r="V117" s="5"/>
      <c r="W117" s="8"/>
    </row>
    <row r="118" spans="1:23" s="1" customFormat="1">
      <c r="A118" s="2"/>
      <c r="B118" s="5"/>
      <c r="C118" s="5"/>
      <c r="D118" s="5"/>
      <c r="E118" s="8"/>
      <c r="F118" s="5"/>
      <c r="G118" s="5"/>
      <c r="H118" s="5"/>
      <c r="I118" s="5"/>
      <c r="J118" s="8"/>
      <c r="K118" s="8"/>
      <c r="M118" s="2"/>
      <c r="N118" s="5"/>
      <c r="O118" s="5"/>
      <c r="P118" s="8"/>
      <c r="Q118" s="5"/>
      <c r="R118" s="8"/>
      <c r="S118" s="8"/>
      <c r="T118" s="8"/>
      <c r="U118" s="8"/>
      <c r="V118" s="5"/>
      <c r="W118" s="8"/>
    </row>
    <row r="119" spans="1:23" s="1" customFormat="1">
      <c r="A119" s="2"/>
      <c r="B119" s="5"/>
      <c r="C119" s="5"/>
      <c r="D119" s="5"/>
      <c r="E119" s="8"/>
      <c r="F119" s="5"/>
      <c r="G119" s="5"/>
      <c r="H119" s="5"/>
      <c r="I119" s="5"/>
      <c r="J119" s="8"/>
      <c r="K119" s="8"/>
      <c r="M119" s="2"/>
      <c r="N119" s="5"/>
      <c r="O119" s="5"/>
      <c r="P119" s="8"/>
      <c r="Q119" s="5"/>
      <c r="R119" s="8"/>
      <c r="S119" s="8"/>
      <c r="T119" s="8"/>
      <c r="U119" s="8"/>
      <c r="V119" s="5"/>
      <c r="W119" s="8"/>
    </row>
    <row r="120" spans="1:23" s="1" customFormat="1">
      <c r="A120" s="2"/>
      <c r="B120" s="5"/>
      <c r="C120" s="5"/>
      <c r="D120" s="5"/>
      <c r="E120" s="8"/>
      <c r="F120" s="5"/>
      <c r="G120" s="5"/>
      <c r="H120" s="5"/>
      <c r="I120" s="5"/>
      <c r="J120" s="8"/>
      <c r="K120" s="8"/>
      <c r="M120" s="2"/>
      <c r="N120" s="5"/>
      <c r="O120" s="5"/>
      <c r="P120" s="8"/>
      <c r="Q120" s="5"/>
      <c r="R120" s="8"/>
      <c r="S120" s="8"/>
      <c r="T120" s="8"/>
      <c r="U120" s="8"/>
      <c r="V120" s="5"/>
      <c r="W120" s="8"/>
    </row>
    <row r="121" spans="1:23" s="1" customFormat="1">
      <c r="A121" s="2"/>
      <c r="B121" s="5"/>
      <c r="C121" s="5"/>
      <c r="D121" s="5"/>
      <c r="E121" s="8"/>
      <c r="F121" s="5"/>
      <c r="G121" s="5"/>
      <c r="H121" s="5"/>
      <c r="I121" s="5"/>
      <c r="J121" s="8"/>
      <c r="K121" s="8"/>
      <c r="M121" s="2"/>
      <c r="N121" s="5"/>
      <c r="O121" s="5"/>
      <c r="P121" s="8"/>
      <c r="Q121" s="5"/>
      <c r="R121" s="8"/>
      <c r="S121" s="8"/>
      <c r="T121" s="8"/>
      <c r="U121" s="8"/>
      <c r="V121" s="5"/>
      <c r="W121" s="8"/>
    </row>
    <row r="122" spans="1:23" s="1" customFormat="1">
      <c r="A122" s="2"/>
      <c r="B122" s="5"/>
      <c r="C122" s="5"/>
      <c r="D122" s="5"/>
      <c r="E122" s="8"/>
      <c r="F122" s="5"/>
      <c r="G122" s="5"/>
      <c r="H122" s="5"/>
      <c r="I122" s="5"/>
      <c r="J122" s="8"/>
      <c r="K122" s="8"/>
      <c r="M122" s="2"/>
      <c r="N122" s="5"/>
      <c r="O122" s="5"/>
      <c r="P122" s="8"/>
      <c r="Q122" s="5"/>
      <c r="R122" s="8"/>
      <c r="S122" s="8"/>
      <c r="T122" s="8"/>
      <c r="U122" s="8"/>
      <c r="V122" s="5"/>
      <c r="W122" s="8"/>
    </row>
    <row r="123" spans="1:23" s="1" customFormat="1">
      <c r="A123" s="2"/>
      <c r="B123" s="5"/>
      <c r="C123" s="5"/>
      <c r="D123" s="5"/>
      <c r="E123" s="8"/>
      <c r="F123" s="5"/>
      <c r="G123" s="5"/>
      <c r="H123" s="5"/>
      <c r="I123" s="5"/>
      <c r="J123" s="8"/>
      <c r="K123" s="8"/>
      <c r="M123" s="2"/>
      <c r="N123" s="5"/>
      <c r="O123" s="5"/>
      <c r="P123" s="8"/>
      <c r="Q123" s="5"/>
      <c r="R123" s="8"/>
      <c r="S123" s="8"/>
      <c r="T123" s="8"/>
      <c r="U123" s="8"/>
      <c r="V123" s="5"/>
      <c r="W123" s="8"/>
    </row>
    <row r="124" spans="1:23" s="1" customFormat="1">
      <c r="A124" s="2"/>
      <c r="B124" s="5"/>
      <c r="C124" s="5"/>
      <c r="D124" s="5"/>
      <c r="E124" s="8"/>
      <c r="F124" s="5"/>
      <c r="G124" s="5"/>
      <c r="H124" s="5"/>
      <c r="I124" s="5"/>
      <c r="J124" s="8"/>
      <c r="K124" s="8"/>
      <c r="M124" s="2"/>
      <c r="N124" s="5"/>
      <c r="O124" s="5"/>
      <c r="P124" s="8"/>
      <c r="Q124" s="5"/>
      <c r="R124" s="8"/>
      <c r="S124" s="8"/>
      <c r="T124" s="8"/>
      <c r="U124" s="8"/>
      <c r="V124" s="5"/>
      <c r="W124" s="8"/>
    </row>
    <row r="125" spans="1:23" s="1" customFormat="1">
      <c r="A125" s="2"/>
      <c r="B125" s="5"/>
      <c r="C125" s="5"/>
      <c r="D125" s="5"/>
      <c r="E125" s="8"/>
      <c r="F125" s="5"/>
      <c r="G125" s="5"/>
      <c r="H125" s="5"/>
      <c r="I125" s="5"/>
      <c r="J125" s="8"/>
      <c r="K125" s="8"/>
      <c r="M125" s="2"/>
      <c r="N125" s="5"/>
      <c r="O125" s="5"/>
      <c r="P125" s="8"/>
      <c r="Q125" s="5"/>
      <c r="R125" s="8"/>
      <c r="S125" s="8"/>
      <c r="T125" s="8"/>
      <c r="U125" s="8"/>
      <c r="V125" s="5"/>
      <c r="W125" s="8"/>
    </row>
    <row r="126" spans="1:23" s="1" customFormat="1">
      <c r="A126" s="2"/>
      <c r="B126" s="5"/>
      <c r="C126" s="5"/>
      <c r="D126" s="5"/>
      <c r="E126" s="8"/>
      <c r="F126" s="5"/>
      <c r="G126" s="5"/>
      <c r="H126" s="5"/>
      <c r="I126" s="5"/>
      <c r="J126" s="8"/>
      <c r="K126" s="8"/>
      <c r="M126" s="2"/>
      <c r="N126" s="5"/>
      <c r="O126" s="5"/>
      <c r="P126" s="8"/>
      <c r="Q126" s="5"/>
      <c r="R126" s="8"/>
      <c r="S126" s="8"/>
      <c r="T126" s="8"/>
      <c r="U126" s="8"/>
      <c r="V126" s="5"/>
      <c r="W126" s="8"/>
    </row>
    <row r="127" spans="1:23" s="1" customFormat="1">
      <c r="A127" s="2"/>
      <c r="B127" s="5"/>
      <c r="C127" s="5"/>
      <c r="D127" s="5"/>
      <c r="E127" s="8"/>
      <c r="F127" s="5"/>
      <c r="G127" s="5"/>
      <c r="H127" s="5"/>
      <c r="I127" s="5"/>
      <c r="J127" s="8"/>
      <c r="K127" s="8"/>
      <c r="M127" s="2"/>
      <c r="N127" s="5"/>
      <c r="O127" s="5"/>
      <c r="P127" s="8"/>
      <c r="Q127" s="5"/>
      <c r="R127" s="8"/>
      <c r="S127" s="8"/>
      <c r="T127" s="8"/>
      <c r="U127" s="8"/>
      <c r="V127" s="5"/>
      <c r="W127" s="8"/>
    </row>
    <row r="128" spans="1:23" s="1" customFormat="1">
      <c r="A128" s="2"/>
      <c r="B128" s="5"/>
      <c r="C128" s="5"/>
      <c r="D128" s="5"/>
      <c r="E128" s="8"/>
      <c r="F128" s="5"/>
      <c r="G128" s="5"/>
      <c r="H128" s="5"/>
      <c r="I128" s="5"/>
      <c r="J128" s="8"/>
      <c r="K128" s="8"/>
      <c r="M128" s="2"/>
      <c r="N128" s="5"/>
      <c r="O128" s="5"/>
      <c r="P128" s="8"/>
      <c r="Q128" s="5"/>
      <c r="R128" s="8"/>
      <c r="S128" s="8"/>
      <c r="T128" s="8"/>
      <c r="U128" s="8"/>
      <c r="V128" s="5"/>
      <c r="W128" s="8"/>
    </row>
    <row r="129" spans="1:23" s="1" customFormat="1">
      <c r="A129" s="2"/>
      <c r="B129" s="5"/>
      <c r="C129" s="5"/>
      <c r="D129" s="5"/>
      <c r="E129" s="8"/>
      <c r="F129" s="5"/>
      <c r="G129" s="5"/>
      <c r="H129" s="5"/>
      <c r="I129" s="5"/>
      <c r="J129" s="8"/>
      <c r="K129" s="8"/>
      <c r="M129" s="2"/>
      <c r="N129" s="5"/>
      <c r="O129" s="5"/>
      <c r="P129" s="8"/>
      <c r="Q129" s="5"/>
      <c r="R129" s="8"/>
      <c r="S129" s="8"/>
      <c r="T129" s="8"/>
      <c r="U129" s="8"/>
      <c r="V129" s="5"/>
      <c r="W129" s="8"/>
    </row>
    <row r="130" spans="1:23" s="1" customFormat="1">
      <c r="A130" s="2"/>
      <c r="B130" s="5"/>
      <c r="C130" s="5"/>
      <c r="D130" s="5"/>
      <c r="E130" s="8"/>
      <c r="F130" s="5"/>
      <c r="G130" s="5"/>
      <c r="H130" s="5"/>
      <c r="I130" s="5"/>
      <c r="J130" s="8"/>
      <c r="K130" s="8"/>
      <c r="M130" s="2"/>
      <c r="N130" s="5"/>
      <c r="O130" s="5"/>
      <c r="P130" s="8"/>
      <c r="Q130" s="5"/>
      <c r="R130" s="8"/>
      <c r="S130" s="8"/>
      <c r="T130" s="8"/>
      <c r="U130" s="8"/>
      <c r="V130" s="5"/>
      <c r="W130" s="8"/>
    </row>
    <row r="131" spans="1:23" s="1" customFormat="1">
      <c r="A131" s="2"/>
      <c r="B131" s="5"/>
      <c r="C131" s="5"/>
      <c r="D131" s="5"/>
      <c r="E131" s="8"/>
      <c r="F131" s="5"/>
      <c r="G131" s="5"/>
      <c r="H131" s="5"/>
      <c r="I131" s="5"/>
      <c r="J131" s="8"/>
      <c r="K131" s="8"/>
      <c r="M131" s="2"/>
      <c r="N131" s="5"/>
      <c r="O131" s="5"/>
      <c r="P131" s="8"/>
      <c r="Q131" s="5"/>
      <c r="R131" s="8"/>
      <c r="S131" s="8"/>
      <c r="T131" s="8"/>
      <c r="U131" s="8"/>
      <c r="V131" s="5"/>
      <c r="W131" s="8"/>
    </row>
    <row r="132" spans="1:23" s="1" customFormat="1">
      <c r="A132" s="2"/>
      <c r="B132" s="5"/>
      <c r="C132" s="5"/>
      <c r="D132" s="5"/>
      <c r="E132" s="8"/>
      <c r="F132" s="5"/>
      <c r="G132" s="5"/>
      <c r="H132" s="5"/>
      <c r="I132" s="5"/>
      <c r="J132" s="8"/>
      <c r="K132" s="8"/>
      <c r="M132" s="2"/>
      <c r="N132" s="5"/>
      <c r="O132" s="5"/>
      <c r="P132" s="8"/>
      <c r="Q132" s="5"/>
      <c r="R132" s="8"/>
      <c r="S132" s="8"/>
      <c r="T132" s="8"/>
      <c r="U132" s="8"/>
      <c r="V132" s="5"/>
      <c r="W132" s="8"/>
    </row>
    <row r="133" spans="1:23" s="1" customFormat="1">
      <c r="A133" s="2"/>
      <c r="B133" s="5"/>
      <c r="C133" s="5"/>
      <c r="D133" s="5"/>
      <c r="E133" s="8"/>
      <c r="F133" s="5"/>
      <c r="G133" s="5"/>
      <c r="H133" s="5"/>
      <c r="I133" s="5"/>
      <c r="J133" s="8"/>
      <c r="K133" s="8"/>
      <c r="M133" s="2"/>
      <c r="N133" s="5"/>
      <c r="O133" s="5"/>
      <c r="P133" s="8"/>
      <c r="Q133" s="5"/>
      <c r="R133" s="8"/>
      <c r="S133" s="8"/>
      <c r="T133" s="8"/>
      <c r="U133" s="8"/>
      <c r="V133" s="5"/>
      <c r="W133" s="8"/>
    </row>
    <row r="134" spans="1:23" s="1" customFormat="1">
      <c r="A134" s="2"/>
      <c r="B134" s="5"/>
      <c r="C134" s="5"/>
      <c r="D134" s="5"/>
      <c r="E134" s="8"/>
      <c r="F134" s="5"/>
      <c r="G134" s="5"/>
      <c r="H134" s="5"/>
      <c r="I134" s="5"/>
      <c r="J134" s="8"/>
      <c r="K134" s="8"/>
      <c r="M134" s="2"/>
      <c r="N134" s="5"/>
      <c r="O134" s="5"/>
      <c r="P134" s="8"/>
      <c r="Q134" s="5"/>
      <c r="R134" s="8"/>
      <c r="S134" s="8"/>
      <c r="T134" s="8"/>
      <c r="U134" s="8"/>
      <c r="V134" s="5"/>
      <c r="W134" s="8"/>
    </row>
    <row r="135" spans="1:23" s="1" customFormat="1">
      <c r="A135" s="2"/>
      <c r="B135" s="5"/>
      <c r="C135" s="5"/>
      <c r="D135" s="5"/>
      <c r="E135" s="8"/>
      <c r="F135" s="5"/>
      <c r="G135" s="5"/>
      <c r="H135" s="5"/>
      <c r="I135" s="5"/>
      <c r="J135" s="8"/>
      <c r="K135" s="8"/>
      <c r="M135" s="2"/>
      <c r="N135" s="5"/>
      <c r="O135" s="5"/>
      <c r="P135" s="8"/>
      <c r="Q135" s="5"/>
      <c r="R135" s="8"/>
      <c r="S135" s="8"/>
      <c r="T135" s="8"/>
      <c r="U135" s="8"/>
      <c r="V135" s="5"/>
      <c r="W135" s="8"/>
    </row>
    <row r="136" spans="1:23" s="1" customFormat="1">
      <c r="A136" s="2"/>
      <c r="B136" s="5"/>
      <c r="C136" s="5"/>
      <c r="D136" s="5"/>
      <c r="E136" s="8"/>
      <c r="F136" s="5"/>
      <c r="G136" s="5"/>
      <c r="H136" s="5"/>
      <c r="I136" s="5"/>
      <c r="J136" s="8"/>
      <c r="K136" s="8"/>
      <c r="M136" s="2"/>
      <c r="N136" s="5"/>
      <c r="O136" s="5"/>
      <c r="P136" s="8"/>
      <c r="Q136" s="5"/>
      <c r="R136" s="8"/>
      <c r="S136" s="8"/>
      <c r="T136" s="8"/>
      <c r="U136" s="8"/>
      <c r="V136" s="5"/>
      <c r="W136" s="8"/>
    </row>
    <row r="137" spans="1:23" s="1" customFormat="1">
      <c r="A137" s="2"/>
      <c r="B137" s="5"/>
      <c r="C137" s="5"/>
      <c r="D137" s="5"/>
      <c r="E137" s="8"/>
      <c r="F137" s="5"/>
      <c r="G137" s="5"/>
      <c r="H137" s="5"/>
      <c r="I137" s="5"/>
      <c r="J137" s="8"/>
      <c r="K137" s="8"/>
      <c r="M137" s="2"/>
      <c r="N137" s="5"/>
      <c r="O137" s="5"/>
      <c r="P137" s="8"/>
      <c r="Q137" s="5"/>
      <c r="R137" s="8"/>
      <c r="S137" s="8"/>
      <c r="T137" s="8"/>
      <c r="U137" s="8"/>
      <c r="V137" s="5"/>
      <c r="W137" s="8"/>
    </row>
    <row r="138" spans="1:23" s="1" customFormat="1">
      <c r="A138" s="2"/>
      <c r="B138" s="5"/>
      <c r="C138" s="5"/>
      <c r="D138" s="5"/>
      <c r="E138" s="8"/>
      <c r="F138" s="5"/>
      <c r="G138" s="5"/>
      <c r="H138" s="5"/>
      <c r="I138" s="5"/>
      <c r="J138" s="8"/>
      <c r="K138" s="8"/>
      <c r="M138" s="2"/>
      <c r="N138" s="5"/>
      <c r="O138" s="5"/>
      <c r="P138" s="8"/>
      <c r="Q138" s="5"/>
      <c r="R138" s="8"/>
      <c r="S138" s="8"/>
      <c r="T138" s="8"/>
      <c r="U138" s="8"/>
      <c r="V138" s="5"/>
      <c r="W138" s="8"/>
    </row>
    <row r="139" spans="1:23" s="1" customFormat="1">
      <c r="A139" s="2"/>
      <c r="B139" s="5"/>
      <c r="C139" s="5"/>
      <c r="D139" s="5"/>
      <c r="E139" s="8"/>
      <c r="F139" s="5"/>
      <c r="G139" s="5"/>
      <c r="H139" s="5"/>
      <c r="I139" s="5"/>
      <c r="J139" s="8"/>
      <c r="K139" s="8"/>
      <c r="M139" s="2"/>
      <c r="N139" s="5"/>
      <c r="O139" s="5"/>
      <c r="P139" s="8"/>
      <c r="Q139" s="5"/>
      <c r="R139" s="8"/>
      <c r="S139" s="8"/>
      <c r="T139" s="8"/>
      <c r="U139" s="8"/>
      <c r="V139" s="5"/>
      <c r="W139" s="8"/>
    </row>
    <row r="140" spans="1:23" s="1" customFormat="1">
      <c r="A140" s="2"/>
      <c r="B140" s="5"/>
      <c r="C140" s="5"/>
      <c r="D140" s="5"/>
      <c r="E140" s="8"/>
      <c r="F140" s="5"/>
      <c r="G140" s="5"/>
      <c r="H140" s="5"/>
      <c r="I140" s="5"/>
      <c r="J140" s="8"/>
      <c r="K140" s="8"/>
      <c r="M140" s="2"/>
      <c r="N140" s="5"/>
      <c r="O140" s="5"/>
      <c r="P140" s="8"/>
      <c r="Q140" s="5"/>
      <c r="R140" s="8"/>
      <c r="S140" s="8"/>
      <c r="T140" s="8"/>
      <c r="U140" s="8"/>
      <c r="V140" s="5"/>
      <c r="W140" s="8"/>
    </row>
    <row r="141" spans="1:23" s="1" customFormat="1">
      <c r="A141" s="2"/>
      <c r="B141" s="5"/>
      <c r="C141" s="5"/>
      <c r="D141" s="5"/>
      <c r="E141" s="8"/>
      <c r="F141" s="5"/>
      <c r="G141" s="5"/>
      <c r="H141" s="5"/>
      <c r="I141" s="5"/>
      <c r="J141" s="8"/>
      <c r="K141" s="8"/>
      <c r="M141" s="2"/>
      <c r="N141" s="5"/>
      <c r="O141" s="5"/>
      <c r="P141" s="8"/>
      <c r="Q141" s="5"/>
      <c r="R141" s="8"/>
      <c r="S141" s="8"/>
      <c r="T141" s="8"/>
      <c r="U141" s="8"/>
      <c r="V141" s="5"/>
      <c r="W141" s="8"/>
    </row>
    <row r="142" spans="1:23" s="1" customFormat="1">
      <c r="A142" s="2"/>
      <c r="B142" s="5"/>
      <c r="C142" s="5"/>
      <c r="D142" s="5"/>
      <c r="E142" s="8"/>
      <c r="F142" s="5"/>
      <c r="G142" s="5"/>
      <c r="H142" s="5"/>
      <c r="I142" s="5"/>
      <c r="J142" s="8"/>
      <c r="K142" s="8"/>
      <c r="M142" s="2"/>
      <c r="N142" s="5"/>
      <c r="O142" s="5"/>
      <c r="P142" s="8"/>
      <c r="Q142" s="5"/>
      <c r="R142" s="8"/>
      <c r="S142" s="8"/>
      <c r="T142" s="8"/>
      <c r="U142" s="8"/>
      <c r="V142" s="5"/>
      <c r="W142" s="8"/>
    </row>
    <row r="143" spans="1:23" s="1" customFormat="1">
      <c r="A143" s="2"/>
      <c r="B143" s="5"/>
      <c r="C143" s="5"/>
      <c r="D143" s="5"/>
      <c r="E143" s="8"/>
      <c r="F143" s="5"/>
      <c r="G143" s="5"/>
      <c r="H143" s="5"/>
      <c r="I143" s="5"/>
      <c r="J143" s="8"/>
      <c r="K143" s="8"/>
      <c r="M143" s="2"/>
      <c r="N143" s="5"/>
      <c r="O143" s="5"/>
      <c r="P143" s="8"/>
      <c r="Q143" s="5"/>
      <c r="R143" s="8"/>
      <c r="S143" s="8"/>
      <c r="T143" s="8"/>
      <c r="U143" s="8"/>
      <c r="V143" s="5"/>
      <c r="W143" s="8"/>
    </row>
    <row r="144" spans="1:23" s="1" customFormat="1">
      <c r="A144" s="2"/>
      <c r="B144" s="5"/>
      <c r="C144" s="5"/>
      <c r="D144" s="5"/>
      <c r="E144" s="8"/>
      <c r="F144" s="5"/>
      <c r="G144" s="5"/>
      <c r="H144" s="5"/>
      <c r="I144" s="5"/>
      <c r="J144" s="8"/>
      <c r="K144" s="8"/>
      <c r="M144" s="2"/>
      <c r="N144" s="5"/>
      <c r="O144" s="5"/>
      <c r="P144" s="8"/>
      <c r="Q144" s="5"/>
      <c r="R144" s="8"/>
      <c r="S144" s="8"/>
      <c r="T144" s="8"/>
      <c r="U144" s="8"/>
      <c r="V144" s="5"/>
      <c r="W144" s="8"/>
    </row>
    <row r="145" spans="1:23" s="1" customFormat="1">
      <c r="A145" s="2"/>
      <c r="B145" s="5"/>
      <c r="C145" s="5"/>
      <c r="D145" s="5"/>
      <c r="E145" s="8"/>
      <c r="F145" s="5"/>
      <c r="G145" s="5"/>
      <c r="H145" s="5"/>
      <c r="I145" s="5"/>
      <c r="J145" s="8"/>
      <c r="K145" s="8"/>
      <c r="M145" s="2"/>
      <c r="N145" s="5"/>
      <c r="O145" s="5"/>
      <c r="P145" s="8"/>
      <c r="Q145" s="5"/>
      <c r="R145" s="8"/>
      <c r="S145" s="8"/>
      <c r="T145" s="8"/>
      <c r="U145" s="8"/>
      <c r="V145" s="5"/>
      <c r="W145" s="8"/>
    </row>
    <row r="146" spans="1:23" s="1" customFormat="1">
      <c r="A146" s="2"/>
      <c r="B146" s="5"/>
      <c r="C146" s="5"/>
      <c r="D146" s="5"/>
      <c r="E146" s="8"/>
      <c r="F146" s="5"/>
      <c r="G146" s="5"/>
      <c r="H146" s="5"/>
      <c r="I146" s="5"/>
      <c r="J146" s="8"/>
      <c r="K146" s="8"/>
      <c r="M146" s="2"/>
      <c r="N146" s="5"/>
      <c r="O146" s="5"/>
      <c r="P146" s="8"/>
      <c r="Q146" s="5"/>
      <c r="R146" s="8"/>
      <c r="S146" s="8"/>
      <c r="T146" s="8"/>
      <c r="U146" s="8"/>
      <c r="V146" s="5"/>
      <c r="W146" s="8"/>
    </row>
    <row r="147" spans="1:23" s="1" customFormat="1">
      <c r="A147" s="2"/>
      <c r="B147" s="5"/>
      <c r="C147" s="5"/>
      <c r="D147" s="5"/>
      <c r="E147" s="8"/>
      <c r="F147" s="5"/>
      <c r="G147" s="5"/>
      <c r="H147" s="5"/>
      <c r="I147" s="5"/>
      <c r="J147" s="8"/>
      <c r="K147" s="8"/>
      <c r="M147" s="2"/>
      <c r="N147" s="5"/>
      <c r="O147" s="5"/>
      <c r="P147" s="8"/>
      <c r="Q147" s="5"/>
      <c r="R147" s="8"/>
      <c r="S147" s="8"/>
      <c r="T147" s="8"/>
      <c r="U147" s="8"/>
      <c r="V147" s="5"/>
      <c r="W147" s="8"/>
    </row>
    <row r="148" spans="1:23" s="1" customFormat="1">
      <c r="A148" s="2"/>
      <c r="B148" s="5"/>
      <c r="C148" s="5"/>
      <c r="D148" s="5"/>
      <c r="E148" s="8"/>
      <c r="F148" s="5"/>
      <c r="G148" s="5"/>
      <c r="H148" s="5"/>
      <c r="I148" s="5"/>
      <c r="J148" s="8"/>
      <c r="K148" s="8"/>
      <c r="M148" s="2"/>
      <c r="N148" s="5"/>
      <c r="O148" s="5"/>
      <c r="P148" s="8"/>
      <c r="Q148" s="5"/>
      <c r="R148" s="8"/>
      <c r="S148" s="8"/>
      <c r="T148" s="8"/>
      <c r="U148" s="8"/>
      <c r="V148" s="5"/>
      <c r="W148" s="8"/>
    </row>
    <row r="149" spans="1:23" s="1" customFormat="1">
      <c r="A149" s="2"/>
      <c r="B149" s="5"/>
      <c r="C149" s="5"/>
      <c r="D149" s="5"/>
      <c r="E149" s="8"/>
      <c r="F149" s="5"/>
      <c r="G149" s="5"/>
      <c r="H149" s="5"/>
      <c r="I149" s="5"/>
      <c r="J149" s="8"/>
      <c r="K149" s="8"/>
      <c r="M149" s="2"/>
      <c r="N149" s="5"/>
      <c r="O149" s="5"/>
      <c r="P149" s="8"/>
      <c r="Q149" s="5"/>
      <c r="R149" s="8"/>
      <c r="S149" s="8"/>
      <c r="T149" s="8"/>
      <c r="U149" s="8"/>
      <c r="V149" s="5"/>
      <c r="W149" s="8"/>
    </row>
    <row r="150" spans="1:23" s="1" customFormat="1">
      <c r="A150" s="2"/>
      <c r="B150" s="5"/>
      <c r="C150" s="5"/>
      <c r="D150" s="5"/>
      <c r="E150" s="8"/>
      <c r="F150" s="5"/>
      <c r="G150" s="5"/>
      <c r="H150" s="5"/>
      <c r="I150" s="5"/>
      <c r="J150" s="8"/>
      <c r="K150" s="8"/>
      <c r="M150" s="2"/>
      <c r="N150" s="5"/>
      <c r="O150" s="5"/>
      <c r="P150" s="8"/>
      <c r="Q150" s="5"/>
      <c r="R150" s="8"/>
      <c r="S150" s="8"/>
      <c r="T150" s="8"/>
      <c r="U150" s="8"/>
      <c r="V150" s="5"/>
      <c r="W150" s="8"/>
    </row>
    <row r="151" spans="1:23" s="1" customFormat="1">
      <c r="A151" s="2"/>
      <c r="B151" s="5"/>
      <c r="C151" s="5"/>
      <c r="D151" s="5"/>
      <c r="E151" s="8"/>
      <c r="F151" s="5"/>
      <c r="G151" s="5"/>
      <c r="H151" s="5"/>
      <c r="I151" s="5"/>
      <c r="J151" s="8"/>
      <c r="K151" s="8"/>
      <c r="M151" s="2"/>
      <c r="N151" s="5"/>
      <c r="O151" s="5"/>
      <c r="P151" s="8"/>
      <c r="Q151" s="5"/>
      <c r="R151" s="8"/>
      <c r="S151" s="8"/>
      <c r="T151" s="8"/>
      <c r="U151" s="8"/>
      <c r="V151" s="5"/>
      <c r="W151" s="8"/>
    </row>
    <row r="152" spans="1:23" s="1" customFormat="1">
      <c r="A152" s="2"/>
      <c r="B152" s="5"/>
      <c r="C152" s="5"/>
      <c r="D152" s="5"/>
      <c r="E152" s="8"/>
      <c r="F152" s="5"/>
      <c r="G152" s="5"/>
      <c r="H152" s="5"/>
      <c r="I152" s="5"/>
      <c r="J152" s="8"/>
      <c r="K152" s="8"/>
      <c r="M152" s="2"/>
      <c r="N152" s="5"/>
      <c r="O152" s="5"/>
      <c r="P152" s="8"/>
      <c r="Q152" s="5"/>
      <c r="R152" s="8"/>
      <c r="S152" s="8"/>
      <c r="T152" s="8"/>
      <c r="U152" s="8"/>
      <c r="V152" s="5"/>
      <c r="W152" s="8"/>
    </row>
    <row r="153" spans="1:23" s="1" customFormat="1">
      <c r="A153" s="2"/>
      <c r="B153" s="5"/>
      <c r="C153" s="5"/>
      <c r="D153" s="5"/>
      <c r="E153" s="8"/>
      <c r="F153" s="5"/>
      <c r="G153" s="5"/>
      <c r="H153" s="5"/>
      <c r="I153" s="5"/>
      <c r="J153" s="8"/>
      <c r="K153" s="8"/>
      <c r="M153" s="2"/>
      <c r="N153" s="5"/>
      <c r="O153" s="5"/>
      <c r="P153" s="8"/>
      <c r="Q153" s="5"/>
      <c r="R153" s="8"/>
      <c r="S153" s="8"/>
      <c r="T153" s="8"/>
      <c r="U153" s="8"/>
      <c r="V153" s="5"/>
      <c r="W153" s="8"/>
    </row>
    <row r="154" spans="1:23" s="1" customFormat="1">
      <c r="A154" s="2"/>
      <c r="B154" s="5"/>
      <c r="C154" s="5"/>
      <c r="D154" s="5"/>
      <c r="E154" s="8"/>
      <c r="F154" s="5"/>
      <c r="G154" s="5"/>
      <c r="H154" s="5"/>
      <c r="I154" s="5"/>
      <c r="J154" s="8"/>
      <c r="K154" s="8"/>
      <c r="M154" s="2"/>
      <c r="N154" s="5"/>
      <c r="O154" s="5"/>
      <c r="P154" s="8"/>
      <c r="Q154" s="5"/>
      <c r="R154" s="8"/>
      <c r="S154" s="8"/>
      <c r="T154" s="8"/>
      <c r="U154" s="8"/>
      <c r="V154" s="5"/>
      <c r="W154" s="8"/>
    </row>
    <row r="155" spans="1:23" s="1" customFormat="1">
      <c r="A155" s="2"/>
      <c r="B155" s="5"/>
      <c r="C155" s="5"/>
      <c r="D155" s="5"/>
      <c r="E155" s="8"/>
      <c r="F155" s="5"/>
      <c r="G155" s="5"/>
      <c r="H155" s="5"/>
      <c r="I155" s="5"/>
      <c r="J155" s="8"/>
      <c r="K155" s="8"/>
      <c r="M155" s="2"/>
      <c r="N155" s="5"/>
      <c r="O155" s="5"/>
      <c r="P155" s="8"/>
      <c r="Q155" s="5"/>
      <c r="R155" s="8"/>
      <c r="S155" s="8"/>
      <c r="T155" s="8"/>
      <c r="U155" s="8"/>
      <c r="V155" s="5"/>
      <c r="W155" s="8"/>
    </row>
    <row r="156" spans="1:23" s="1" customFormat="1">
      <c r="A156" s="2"/>
      <c r="B156" s="5"/>
      <c r="C156" s="5"/>
      <c r="D156" s="5"/>
      <c r="E156" s="8"/>
      <c r="F156" s="5"/>
      <c r="G156" s="5"/>
      <c r="H156" s="5"/>
      <c r="I156" s="5"/>
      <c r="J156" s="8"/>
      <c r="K156" s="8"/>
      <c r="M156" s="2"/>
      <c r="N156" s="5"/>
      <c r="O156" s="5"/>
      <c r="P156" s="8"/>
      <c r="Q156" s="5"/>
      <c r="R156" s="8"/>
      <c r="S156" s="8"/>
      <c r="T156" s="8"/>
      <c r="U156" s="8"/>
      <c r="V156" s="5"/>
      <c r="W156" s="8"/>
    </row>
    <row r="157" spans="1:23" s="1" customFormat="1">
      <c r="A157" s="2"/>
      <c r="B157" s="5"/>
      <c r="C157" s="5"/>
      <c r="D157" s="5"/>
      <c r="E157" s="8"/>
      <c r="F157" s="5"/>
      <c r="G157" s="5"/>
      <c r="H157" s="5"/>
      <c r="I157" s="5"/>
      <c r="J157" s="8"/>
      <c r="K157" s="8"/>
      <c r="M157" s="2"/>
      <c r="N157" s="5"/>
      <c r="O157" s="5"/>
      <c r="P157" s="8"/>
      <c r="Q157" s="5"/>
      <c r="R157" s="8"/>
      <c r="S157" s="8"/>
      <c r="T157" s="8"/>
      <c r="U157" s="8"/>
      <c r="V157" s="5"/>
      <c r="W157" s="8"/>
    </row>
    <row r="158" spans="1:23" s="1" customFormat="1">
      <c r="A158" s="2"/>
      <c r="B158" s="5"/>
      <c r="C158" s="5"/>
      <c r="D158" s="5"/>
      <c r="E158" s="8"/>
      <c r="F158" s="5"/>
      <c r="G158" s="5"/>
      <c r="H158" s="5"/>
      <c r="I158" s="5"/>
      <c r="J158" s="8"/>
      <c r="K158" s="8"/>
      <c r="M158" s="2"/>
      <c r="N158" s="5"/>
      <c r="O158" s="5"/>
      <c r="P158" s="8"/>
      <c r="Q158" s="5"/>
      <c r="R158" s="8"/>
      <c r="S158" s="8"/>
      <c r="T158" s="8"/>
      <c r="U158" s="8"/>
      <c r="V158" s="5"/>
      <c r="W158" s="8"/>
    </row>
    <row r="159" spans="1:23" s="1" customFormat="1">
      <c r="A159" s="2"/>
      <c r="B159" s="5"/>
      <c r="C159" s="5"/>
      <c r="D159" s="5"/>
      <c r="E159" s="8"/>
      <c r="F159" s="5"/>
      <c r="G159" s="5"/>
      <c r="H159" s="5"/>
      <c r="I159" s="5"/>
      <c r="J159" s="8"/>
      <c r="K159" s="8"/>
      <c r="M159" s="2"/>
      <c r="N159" s="5"/>
      <c r="O159" s="5"/>
      <c r="P159" s="8"/>
      <c r="Q159" s="5"/>
      <c r="R159" s="8"/>
      <c r="S159" s="8"/>
      <c r="T159" s="8"/>
      <c r="U159" s="8"/>
      <c r="V159" s="5"/>
      <c r="W159" s="8"/>
    </row>
    <row r="160" spans="1:23" s="1" customFormat="1">
      <c r="A160" s="2"/>
      <c r="B160" s="5"/>
      <c r="C160" s="5"/>
      <c r="D160" s="5"/>
      <c r="E160" s="8"/>
      <c r="F160" s="5"/>
      <c r="G160" s="5"/>
      <c r="H160" s="5"/>
      <c r="I160" s="5"/>
      <c r="J160" s="8"/>
      <c r="K160" s="8"/>
      <c r="M160" s="2"/>
      <c r="N160" s="5"/>
      <c r="O160" s="5"/>
      <c r="P160" s="8"/>
      <c r="Q160" s="5"/>
      <c r="R160" s="8"/>
      <c r="S160" s="8"/>
      <c r="T160" s="8"/>
      <c r="U160" s="8"/>
      <c r="V160" s="5"/>
      <c r="W160" s="8"/>
    </row>
    <row r="161" spans="1:23" s="1" customFormat="1">
      <c r="A161" s="2"/>
      <c r="B161" s="5"/>
      <c r="C161" s="5"/>
      <c r="D161" s="5"/>
      <c r="E161" s="8"/>
      <c r="F161" s="5"/>
      <c r="G161" s="5"/>
      <c r="H161" s="5"/>
      <c r="I161" s="5"/>
      <c r="J161" s="8"/>
      <c r="K161" s="8"/>
      <c r="M161" s="2"/>
      <c r="N161" s="5"/>
      <c r="O161" s="5"/>
      <c r="P161" s="8"/>
      <c r="Q161" s="5"/>
      <c r="R161" s="8"/>
      <c r="S161" s="8"/>
      <c r="T161" s="8"/>
      <c r="U161" s="8"/>
      <c r="V161" s="5"/>
      <c r="W161" s="8"/>
    </row>
    <row r="162" spans="1:23" s="1" customFormat="1">
      <c r="A162" s="2"/>
      <c r="B162" s="5"/>
      <c r="C162" s="5"/>
      <c r="D162" s="5"/>
      <c r="E162" s="8"/>
      <c r="F162" s="5"/>
      <c r="G162" s="5"/>
      <c r="H162" s="5"/>
      <c r="I162" s="5"/>
      <c r="J162" s="8"/>
      <c r="K162" s="8"/>
      <c r="M162" s="2"/>
      <c r="N162" s="5"/>
      <c r="O162" s="5"/>
      <c r="P162" s="8"/>
      <c r="Q162" s="5"/>
      <c r="R162" s="8"/>
      <c r="S162" s="8"/>
      <c r="T162" s="8"/>
      <c r="U162" s="8"/>
      <c r="V162" s="5"/>
      <c r="W162" s="8"/>
    </row>
    <row r="163" spans="1:23" s="1" customFormat="1">
      <c r="A163" s="2"/>
      <c r="B163" s="5"/>
      <c r="C163" s="5"/>
      <c r="D163" s="5"/>
      <c r="E163" s="8"/>
      <c r="F163" s="5"/>
      <c r="G163" s="5"/>
      <c r="H163" s="5"/>
      <c r="I163" s="5"/>
      <c r="J163" s="8"/>
      <c r="K163" s="8"/>
      <c r="M163" s="2"/>
      <c r="N163" s="5"/>
      <c r="O163" s="5"/>
      <c r="P163" s="8"/>
      <c r="Q163" s="5"/>
      <c r="R163" s="8"/>
      <c r="S163" s="8"/>
      <c r="T163" s="8"/>
      <c r="U163" s="8"/>
      <c r="V163" s="5"/>
      <c r="W163" s="8"/>
    </row>
    <row r="164" spans="1:23" s="1" customFormat="1">
      <c r="A164" s="2"/>
      <c r="B164" s="5"/>
      <c r="C164" s="5"/>
      <c r="D164" s="5"/>
      <c r="E164" s="8"/>
      <c r="F164" s="5"/>
      <c r="G164" s="5"/>
      <c r="H164" s="5"/>
      <c r="I164" s="5"/>
      <c r="J164" s="8"/>
      <c r="K164" s="8"/>
      <c r="M164" s="2"/>
      <c r="N164" s="5"/>
      <c r="O164" s="5"/>
      <c r="P164" s="8"/>
      <c r="Q164" s="5"/>
      <c r="R164" s="8"/>
      <c r="S164" s="8"/>
      <c r="T164" s="8"/>
      <c r="U164" s="8"/>
      <c r="V164" s="5"/>
      <c r="W164" s="8"/>
    </row>
    <row r="165" spans="1:23" s="1" customFormat="1">
      <c r="A165" s="2"/>
      <c r="B165" s="5"/>
      <c r="C165" s="5"/>
      <c r="D165" s="5"/>
      <c r="E165" s="8"/>
      <c r="F165" s="5"/>
      <c r="G165" s="5"/>
      <c r="H165" s="5"/>
      <c r="I165" s="5"/>
      <c r="J165" s="8"/>
      <c r="K165" s="8"/>
      <c r="M165" s="2"/>
      <c r="N165" s="5"/>
      <c r="O165" s="5"/>
      <c r="P165" s="8"/>
      <c r="Q165" s="5"/>
      <c r="R165" s="8"/>
      <c r="S165" s="8"/>
      <c r="T165" s="8"/>
      <c r="U165" s="8"/>
      <c r="V165" s="5"/>
      <c r="W165" s="8"/>
    </row>
    <row r="166" spans="1:23" s="1" customFormat="1">
      <c r="A166" s="2"/>
      <c r="B166" s="5"/>
      <c r="C166" s="5"/>
      <c r="D166" s="5"/>
      <c r="E166" s="8"/>
      <c r="F166" s="5"/>
      <c r="G166" s="5"/>
      <c r="H166" s="5"/>
      <c r="I166" s="5"/>
      <c r="J166" s="8"/>
      <c r="K166" s="8"/>
      <c r="M166" s="2"/>
      <c r="N166" s="5"/>
      <c r="O166" s="5"/>
      <c r="P166" s="8"/>
      <c r="Q166" s="5"/>
      <c r="R166" s="8"/>
      <c r="S166" s="8"/>
      <c r="T166" s="8"/>
      <c r="U166" s="8"/>
      <c r="V166" s="5"/>
      <c r="W166" s="8"/>
    </row>
    <row r="167" spans="1:23" s="1" customFormat="1">
      <c r="A167" s="2"/>
      <c r="B167" s="5"/>
      <c r="C167" s="5"/>
      <c r="D167" s="5"/>
      <c r="E167" s="8"/>
      <c r="F167" s="5"/>
      <c r="G167" s="5"/>
      <c r="H167" s="5"/>
      <c r="I167" s="5"/>
      <c r="J167" s="8"/>
      <c r="K167" s="8"/>
      <c r="M167" s="2"/>
      <c r="N167" s="5"/>
      <c r="O167" s="5"/>
      <c r="P167" s="8"/>
      <c r="Q167" s="5"/>
      <c r="R167" s="8"/>
      <c r="S167" s="8"/>
      <c r="T167" s="8"/>
      <c r="U167" s="8"/>
      <c r="V167" s="5"/>
      <c r="W167" s="8"/>
    </row>
    <row r="168" spans="1:23" s="1" customFormat="1">
      <c r="A168" s="2"/>
      <c r="B168" s="5"/>
      <c r="C168" s="5"/>
      <c r="D168" s="5"/>
      <c r="E168" s="8"/>
      <c r="F168" s="5"/>
      <c r="G168" s="5"/>
      <c r="H168" s="5"/>
      <c r="I168" s="5"/>
      <c r="J168" s="8"/>
      <c r="K168" s="8"/>
      <c r="M168" s="2"/>
      <c r="N168" s="5"/>
      <c r="O168" s="5"/>
      <c r="P168" s="8"/>
      <c r="Q168" s="5"/>
      <c r="R168" s="8"/>
      <c r="S168" s="8"/>
      <c r="T168" s="8"/>
      <c r="U168" s="8"/>
      <c r="V168" s="5"/>
      <c r="W168" s="8"/>
    </row>
    <row r="169" spans="1:23" s="1" customFormat="1">
      <c r="A169" s="2"/>
      <c r="B169" s="5"/>
      <c r="C169" s="5"/>
      <c r="D169" s="5"/>
      <c r="E169" s="8"/>
      <c r="F169" s="5"/>
      <c r="G169" s="5"/>
      <c r="H169" s="5"/>
      <c r="I169" s="5"/>
      <c r="J169" s="8"/>
      <c r="K169" s="8"/>
      <c r="M169" s="2"/>
      <c r="N169" s="5"/>
      <c r="O169" s="5"/>
      <c r="P169" s="8"/>
      <c r="Q169" s="5"/>
      <c r="R169" s="8"/>
      <c r="S169" s="8"/>
      <c r="T169" s="8"/>
      <c r="U169" s="8"/>
      <c r="V169" s="5"/>
      <c r="W169" s="8"/>
    </row>
    <row r="170" spans="1:23" s="1" customFormat="1">
      <c r="A170" s="2"/>
      <c r="B170" s="5"/>
      <c r="C170" s="5"/>
      <c r="D170" s="5"/>
      <c r="E170" s="8"/>
      <c r="F170" s="5"/>
      <c r="G170" s="5"/>
      <c r="H170" s="5"/>
      <c r="I170" s="5"/>
      <c r="J170" s="8"/>
      <c r="K170" s="8"/>
      <c r="M170" s="2"/>
      <c r="N170" s="5"/>
      <c r="O170" s="5"/>
      <c r="P170" s="8"/>
      <c r="Q170" s="5"/>
      <c r="R170" s="8"/>
      <c r="S170" s="8"/>
      <c r="T170" s="8"/>
      <c r="U170" s="8"/>
      <c r="V170" s="5"/>
      <c r="W170" s="8"/>
    </row>
    <row r="171" spans="1:23" s="1" customFormat="1">
      <c r="A171" s="2"/>
      <c r="B171" s="5"/>
      <c r="C171" s="5"/>
      <c r="D171" s="5"/>
      <c r="E171" s="8"/>
      <c r="F171" s="5"/>
      <c r="G171" s="5"/>
      <c r="H171" s="5"/>
      <c r="I171" s="5"/>
      <c r="J171" s="8"/>
      <c r="K171" s="8"/>
      <c r="M171" s="2"/>
      <c r="N171" s="5"/>
      <c r="O171" s="5"/>
      <c r="P171" s="8"/>
      <c r="Q171" s="5"/>
      <c r="R171" s="8"/>
      <c r="S171" s="8"/>
      <c r="T171" s="8"/>
      <c r="U171" s="8"/>
      <c r="V171" s="5"/>
      <c r="W171" s="8"/>
    </row>
    <row r="172" spans="1:23" s="1" customFormat="1">
      <c r="A172" s="2"/>
      <c r="B172" s="5"/>
      <c r="C172" s="5"/>
      <c r="D172" s="5"/>
      <c r="E172" s="8"/>
      <c r="F172" s="5"/>
      <c r="G172" s="5"/>
      <c r="H172" s="5"/>
      <c r="I172" s="5"/>
      <c r="J172" s="8"/>
      <c r="K172" s="8"/>
      <c r="M172" s="2"/>
      <c r="N172" s="5"/>
      <c r="O172" s="5"/>
      <c r="P172" s="8"/>
      <c r="Q172" s="5"/>
      <c r="R172" s="8"/>
      <c r="S172" s="8"/>
      <c r="T172" s="8"/>
      <c r="U172" s="8"/>
      <c r="V172" s="5"/>
      <c r="W172" s="8"/>
    </row>
    <row r="173" spans="1:23" s="1" customFormat="1">
      <c r="A173" s="2"/>
      <c r="B173" s="5"/>
      <c r="C173" s="5"/>
      <c r="D173" s="5"/>
      <c r="E173" s="8"/>
      <c r="F173" s="5"/>
      <c r="G173" s="5"/>
      <c r="H173" s="5"/>
      <c r="I173" s="5"/>
      <c r="J173" s="8"/>
      <c r="K173" s="8"/>
      <c r="M173" s="2"/>
      <c r="N173" s="5"/>
      <c r="O173" s="5"/>
      <c r="P173" s="8"/>
      <c r="Q173" s="5"/>
      <c r="R173" s="8"/>
      <c r="S173" s="8"/>
      <c r="T173" s="8"/>
      <c r="U173" s="8"/>
      <c r="V173" s="5"/>
      <c r="W173" s="8"/>
    </row>
    <row r="174" spans="1:23" s="1" customFormat="1">
      <c r="A174" s="2"/>
      <c r="B174" s="5"/>
      <c r="C174" s="5"/>
      <c r="D174" s="5"/>
      <c r="E174" s="8"/>
      <c r="F174" s="5"/>
      <c r="G174" s="5"/>
      <c r="H174" s="5"/>
      <c r="I174" s="5"/>
      <c r="J174" s="8"/>
      <c r="K174" s="8"/>
      <c r="M174" s="2"/>
      <c r="N174" s="5"/>
      <c r="O174" s="5"/>
      <c r="P174" s="8"/>
      <c r="Q174" s="5"/>
      <c r="R174" s="8"/>
      <c r="S174" s="8"/>
      <c r="T174" s="8"/>
      <c r="U174" s="8"/>
      <c r="V174" s="5"/>
      <c r="W174" s="8"/>
    </row>
    <row r="175" spans="1:23" s="1" customFormat="1">
      <c r="A175" s="2"/>
      <c r="B175" s="5"/>
      <c r="C175" s="5"/>
      <c r="D175" s="5"/>
      <c r="E175" s="8"/>
      <c r="F175" s="5"/>
      <c r="G175" s="5"/>
      <c r="H175" s="5"/>
      <c r="I175" s="5"/>
      <c r="J175" s="8"/>
      <c r="K175" s="8"/>
      <c r="M175" s="2"/>
      <c r="N175" s="5"/>
      <c r="O175" s="5"/>
      <c r="P175" s="8"/>
      <c r="Q175" s="5"/>
      <c r="R175" s="8"/>
      <c r="S175" s="8"/>
      <c r="T175" s="8"/>
      <c r="U175" s="8"/>
      <c r="V175" s="5"/>
      <c r="W175" s="8"/>
    </row>
    <row r="176" spans="1:23" s="1" customFormat="1">
      <c r="A176" s="2"/>
      <c r="B176" s="5"/>
      <c r="C176" s="5"/>
      <c r="D176" s="5"/>
      <c r="E176" s="8"/>
      <c r="F176" s="5"/>
      <c r="G176" s="5"/>
      <c r="H176" s="5"/>
      <c r="I176" s="5"/>
      <c r="J176" s="8"/>
      <c r="K176" s="8"/>
      <c r="M176" s="2"/>
      <c r="N176" s="5"/>
      <c r="O176" s="5"/>
      <c r="P176" s="8"/>
      <c r="Q176" s="5"/>
      <c r="R176" s="8"/>
      <c r="S176" s="8"/>
      <c r="T176" s="8"/>
      <c r="U176" s="8"/>
      <c r="V176" s="5"/>
      <c r="W176" s="8"/>
    </row>
    <row r="177" spans="1:23" s="1" customFormat="1">
      <c r="A177" s="2"/>
      <c r="B177" s="5"/>
      <c r="C177" s="5"/>
      <c r="D177" s="5"/>
      <c r="E177" s="8"/>
      <c r="F177" s="5"/>
      <c r="G177" s="5"/>
      <c r="H177" s="5"/>
      <c r="I177" s="5"/>
      <c r="J177" s="8"/>
      <c r="K177" s="8"/>
      <c r="M177" s="2"/>
      <c r="N177" s="5"/>
      <c r="O177" s="5"/>
      <c r="P177" s="8"/>
      <c r="Q177" s="5"/>
      <c r="R177" s="8"/>
      <c r="S177" s="8"/>
      <c r="T177" s="8"/>
      <c r="U177" s="8"/>
      <c r="V177" s="5"/>
      <c r="W177" s="8"/>
    </row>
    <row r="178" spans="1:23" s="1" customFormat="1">
      <c r="A178" s="2"/>
      <c r="B178" s="5"/>
      <c r="C178" s="5"/>
      <c r="D178" s="5"/>
      <c r="E178" s="8"/>
      <c r="F178" s="5"/>
      <c r="G178" s="5"/>
      <c r="H178" s="5"/>
      <c r="I178" s="5"/>
      <c r="J178" s="8"/>
      <c r="K178" s="8"/>
      <c r="M178" s="2"/>
      <c r="N178" s="5"/>
      <c r="O178" s="5"/>
      <c r="P178" s="8"/>
      <c r="Q178" s="5"/>
      <c r="R178" s="8"/>
      <c r="S178" s="8"/>
      <c r="T178" s="8"/>
      <c r="U178" s="8"/>
      <c r="V178" s="5"/>
      <c r="W178" s="8"/>
    </row>
    <row r="179" spans="1:23" s="1" customFormat="1">
      <c r="A179" s="2"/>
      <c r="B179" s="5"/>
      <c r="C179" s="5"/>
      <c r="D179" s="5"/>
      <c r="E179" s="8"/>
      <c r="F179" s="5"/>
      <c r="G179" s="5"/>
      <c r="H179" s="5"/>
      <c r="I179" s="5"/>
      <c r="J179" s="8"/>
      <c r="K179" s="8"/>
      <c r="M179" s="2"/>
      <c r="N179" s="5"/>
      <c r="O179" s="5"/>
      <c r="P179" s="8"/>
      <c r="Q179" s="5"/>
      <c r="R179" s="8"/>
      <c r="S179" s="8"/>
      <c r="T179" s="8"/>
      <c r="U179" s="8"/>
      <c r="V179" s="5"/>
      <c r="W179" s="8"/>
    </row>
    <row r="180" spans="1:23" s="1" customFormat="1">
      <c r="A180" s="2"/>
      <c r="B180" s="5"/>
      <c r="C180" s="5"/>
      <c r="D180" s="5"/>
      <c r="E180" s="8"/>
      <c r="F180" s="5"/>
      <c r="G180" s="5"/>
      <c r="H180" s="5"/>
      <c r="I180" s="5"/>
      <c r="J180" s="8"/>
      <c r="K180" s="8"/>
      <c r="M180" s="2"/>
      <c r="N180" s="5"/>
      <c r="O180" s="5"/>
      <c r="P180" s="8"/>
      <c r="Q180" s="5"/>
      <c r="R180" s="8"/>
      <c r="S180" s="8"/>
      <c r="T180" s="8"/>
      <c r="U180" s="8"/>
      <c r="V180" s="5"/>
      <c r="W180" s="8"/>
    </row>
    <row r="181" spans="1:23" s="1" customFormat="1">
      <c r="A181" s="2"/>
      <c r="B181" s="5"/>
      <c r="C181" s="5"/>
      <c r="D181" s="5"/>
      <c r="E181" s="8"/>
      <c r="F181" s="5"/>
      <c r="G181" s="5"/>
      <c r="H181" s="5"/>
      <c r="I181" s="5"/>
      <c r="J181" s="8"/>
      <c r="K181" s="8"/>
      <c r="M181" s="2"/>
      <c r="N181" s="5"/>
      <c r="O181" s="5"/>
      <c r="P181" s="8"/>
      <c r="Q181" s="5"/>
      <c r="R181" s="8"/>
      <c r="S181" s="8"/>
      <c r="T181" s="8"/>
      <c r="U181" s="8"/>
      <c r="V181" s="5"/>
      <c r="W181" s="8"/>
    </row>
    <row r="182" spans="1:23" s="1" customFormat="1">
      <c r="A182" s="2"/>
      <c r="B182" s="5"/>
      <c r="C182" s="5"/>
      <c r="D182" s="5"/>
      <c r="E182" s="8"/>
      <c r="F182" s="5"/>
      <c r="G182" s="5"/>
      <c r="H182" s="5"/>
      <c r="I182" s="5"/>
      <c r="J182" s="8"/>
      <c r="K182" s="8"/>
      <c r="M182" s="2"/>
      <c r="N182" s="5"/>
      <c r="O182" s="5"/>
      <c r="P182" s="8"/>
      <c r="Q182" s="5"/>
      <c r="R182" s="8"/>
      <c r="S182" s="8"/>
      <c r="T182" s="8"/>
      <c r="U182" s="8"/>
      <c r="V182" s="5"/>
      <c r="W182" s="8"/>
    </row>
    <row r="183" spans="1:23" s="1" customFormat="1">
      <c r="A183" s="2"/>
      <c r="B183" s="5"/>
      <c r="C183" s="5"/>
      <c r="D183" s="5"/>
      <c r="E183" s="8"/>
      <c r="F183" s="5"/>
      <c r="G183" s="5"/>
      <c r="H183" s="5"/>
      <c r="I183" s="5"/>
      <c r="J183" s="8"/>
      <c r="K183" s="8"/>
      <c r="M183" s="2"/>
      <c r="N183" s="5"/>
      <c r="O183" s="5"/>
      <c r="P183" s="8"/>
      <c r="Q183" s="5"/>
      <c r="R183" s="8"/>
      <c r="S183" s="8"/>
      <c r="T183" s="8"/>
      <c r="U183" s="8"/>
      <c r="V183" s="5"/>
      <c r="W183" s="8"/>
    </row>
    <row r="184" spans="1:23" s="1" customFormat="1">
      <c r="A184" s="2"/>
      <c r="B184" s="5"/>
      <c r="C184" s="5"/>
      <c r="D184" s="5"/>
      <c r="E184" s="8"/>
      <c r="F184" s="5"/>
      <c r="G184" s="5"/>
      <c r="H184" s="5"/>
      <c r="I184" s="5"/>
      <c r="J184" s="8"/>
      <c r="K184" s="8"/>
      <c r="M184" s="2"/>
      <c r="N184" s="5"/>
      <c r="O184" s="5"/>
      <c r="P184" s="8"/>
      <c r="Q184" s="5"/>
      <c r="R184" s="8"/>
      <c r="S184" s="8"/>
      <c r="T184" s="8"/>
      <c r="U184" s="8"/>
      <c r="V184" s="5"/>
      <c r="W184" s="8"/>
    </row>
    <row r="185" spans="1:23" s="1" customFormat="1">
      <c r="A185" s="2"/>
      <c r="B185" s="5"/>
      <c r="C185" s="5"/>
      <c r="D185" s="5"/>
      <c r="E185" s="8"/>
      <c r="F185" s="5"/>
      <c r="G185" s="5"/>
      <c r="H185" s="5"/>
      <c r="I185" s="5"/>
      <c r="J185" s="8"/>
      <c r="K185" s="8"/>
      <c r="M185" s="2"/>
      <c r="N185" s="5"/>
      <c r="O185" s="5"/>
      <c r="P185" s="8"/>
      <c r="Q185" s="5"/>
      <c r="R185" s="8"/>
      <c r="S185" s="8"/>
      <c r="T185" s="8"/>
      <c r="U185" s="8"/>
      <c r="V185" s="5"/>
      <c r="W185" s="8"/>
    </row>
    <row r="186" spans="1:23" s="1" customFormat="1">
      <c r="A186" s="2"/>
      <c r="B186" s="5"/>
      <c r="C186" s="5"/>
      <c r="D186" s="5"/>
      <c r="E186" s="8"/>
      <c r="F186" s="5"/>
      <c r="G186" s="5"/>
      <c r="H186" s="5"/>
      <c r="I186" s="5"/>
      <c r="J186" s="8"/>
      <c r="K186" s="8"/>
      <c r="M186" s="2"/>
      <c r="N186" s="5"/>
      <c r="O186" s="5"/>
      <c r="P186" s="8"/>
      <c r="Q186" s="5"/>
      <c r="R186" s="8"/>
      <c r="S186" s="8"/>
      <c r="T186" s="8"/>
      <c r="U186" s="8"/>
      <c r="V186" s="5"/>
      <c r="W186" s="8"/>
    </row>
    <row r="187" spans="1:23" s="1" customFormat="1">
      <c r="A187" s="2"/>
      <c r="B187" s="5"/>
      <c r="C187" s="5"/>
      <c r="D187" s="5"/>
      <c r="E187" s="8"/>
      <c r="F187" s="5"/>
      <c r="G187" s="5"/>
      <c r="H187" s="5"/>
      <c r="I187" s="5"/>
      <c r="J187" s="8"/>
      <c r="K187" s="8"/>
      <c r="M187" s="2"/>
      <c r="N187" s="5"/>
      <c r="O187" s="5"/>
      <c r="P187" s="8"/>
      <c r="Q187" s="5"/>
      <c r="R187" s="8"/>
      <c r="S187" s="8"/>
      <c r="T187" s="8"/>
      <c r="U187" s="8"/>
      <c r="V187" s="5"/>
      <c r="W187" s="8"/>
    </row>
    <row r="188" spans="1:23" s="1" customFormat="1">
      <c r="A188" s="2"/>
      <c r="B188" s="5"/>
      <c r="C188" s="5"/>
      <c r="D188" s="5"/>
      <c r="E188" s="8"/>
      <c r="F188" s="5"/>
      <c r="G188" s="5"/>
      <c r="H188" s="5"/>
      <c r="I188" s="5"/>
      <c r="J188" s="8"/>
      <c r="K188" s="8"/>
      <c r="M188" s="2"/>
      <c r="N188" s="5"/>
      <c r="O188" s="5"/>
      <c r="P188" s="8"/>
      <c r="Q188" s="5"/>
      <c r="R188" s="8"/>
      <c r="S188" s="8"/>
      <c r="T188" s="8"/>
      <c r="U188" s="8"/>
      <c r="V188" s="5"/>
      <c r="W188" s="8"/>
    </row>
    <row r="189" spans="1:23" s="1" customFormat="1">
      <c r="A189" s="2"/>
      <c r="B189" s="5"/>
      <c r="C189" s="5"/>
      <c r="D189" s="5"/>
      <c r="E189" s="8"/>
      <c r="F189" s="5"/>
      <c r="G189" s="5"/>
      <c r="H189" s="5"/>
      <c r="I189" s="5"/>
      <c r="J189" s="8"/>
      <c r="K189" s="8"/>
      <c r="M189" s="2"/>
      <c r="N189" s="5"/>
      <c r="O189" s="5"/>
      <c r="P189" s="8"/>
      <c r="Q189" s="5"/>
      <c r="R189" s="8"/>
      <c r="S189" s="8"/>
      <c r="T189" s="8"/>
      <c r="U189" s="8"/>
      <c r="V189" s="5"/>
      <c r="W189" s="8"/>
    </row>
    <row r="190" spans="1:23" s="1" customFormat="1">
      <c r="A190" s="2"/>
      <c r="B190" s="5"/>
      <c r="C190" s="5"/>
      <c r="D190" s="5"/>
      <c r="E190" s="8"/>
      <c r="F190" s="5"/>
      <c r="G190" s="5"/>
      <c r="H190" s="5"/>
      <c r="I190" s="5"/>
      <c r="J190" s="8"/>
      <c r="K190" s="8"/>
      <c r="M190" s="2"/>
      <c r="N190" s="5"/>
      <c r="O190" s="5"/>
      <c r="P190" s="8"/>
      <c r="Q190" s="5"/>
      <c r="R190" s="8"/>
      <c r="S190" s="8"/>
      <c r="T190" s="8"/>
      <c r="U190" s="8"/>
      <c r="V190" s="5"/>
      <c r="W190" s="8"/>
    </row>
    <row r="191" spans="1:23" s="1" customFormat="1">
      <c r="A191" s="2"/>
      <c r="B191" s="5"/>
      <c r="C191" s="5"/>
      <c r="D191" s="5"/>
      <c r="E191" s="8"/>
      <c r="F191" s="5"/>
      <c r="G191" s="5"/>
      <c r="H191" s="5"/>
      <c r="I191" s="5"/>
      <c r="J191" s="8"/>
      <c r="K191" s="8"/>
      <c r="M191" s="2"/>
      <c r="N191" s="5"/>
      <c r="O191" s="5"/>
      <c r="P191" s="8"/>
      <c r="Q191" s="5"/>
      <c r="R191" s="8"/>
      <c r="S191" s="8"/>
      <c r="T191" s="8"/>
      <c r="U191" s="8"/>
      <c r="V191" s="5"/>
      <c r="W191" s="8"/>
    </row>
    <row r="192" spans="1:23" s="1" customFormat="1">
      <c r="A192" s="2"/>
      <c r="B192" s="5"/>
      <c r="C192" s="5"/>
      <c r="D192" s="5"/>
      <c r="E192" s="8"/>
      <c r="F192" s="5"/>
      <c r="G192" s="5"/>
      <c r="H192" s="5"/>
      <c r="I192" s="5"/>
      <c r="J192" s="8"/>
      <c r="K192" s="8"/>
      <c r="M192" s="2"/>
      <c r="N192" s="5"/>
      <c r="O192" s="5"/>
      <c r="P192" s="8"/>
      <c r="Q192" s="5"/>
      <c r="R192" s="8"/>
      <c r="S192" s="8"/>
      <c r="T192" s="8"/>
      <c r="U192" s="8"/>
      <c r="V192" s="5"/>
      <c r="W192" s="8"/>
    </row>
    <row r="193" spans="1:23" s="1" customFormat="1">
      <c r="A193" s="2"/>
      <c r="B193" s="5"/>
      <c r="C193" s="5"/>
      <c r="D193" s="5"/>
      <c r="E193" s="8"/>
      <c r="F193" s="5"/>
      <c r="G193" s="5"/>
      <c r="H193" s="5"/>
      <c r="I193" s="5"/>
      <c r="J193" s="8"/>
      <c r="K193" s="8"/>
      <c r="M193" s="2"/>
      <c r="N193" s="5"/>
      <c r="O193" s="5"/>
      <c r="P193" s="8"/>
      <c r="Q193" s="5"/>
      <c r="R193" s="8"/>
      <c r="S193" s="8"/>
      <c r="T193" s="8"/>
      <c r="U193" s="8"/>
      <c r="V193" s="5"/>
      <c r="W193" s="8"/>
    </row>
    <row r="194" spans="1:23" s="1" customFormat="1">
      <c r="A194" s="2"/>
      <c r="B194" s="5"/>
      <c r="C194" s="5"/>
      <c r="D194" s="5"/>
      <c r="E194" s="8"/>
      <c r="F194" s="5"/>
      <c r="G194" s="5"/>
      <c r="H194" s="5"/>
      <c r="I194" s="5"/>
      <c r="J194" s="8"/>
      <c r="K194" s="8"/>
      <c r="M194" s="2"/>
      <c r="N194" s="5"/>
      <c r="O194" s="5"/>
      <c r="P194" s="8"/>
      <c r="Q194" s="5"/>
      <c r="R194" s="8"/>
      <c r="S194" s="8"/>
      <c r="T194" s="8"/>
      <c r="U194" s="8"/>
      <c r="V194" s="5"/>
      <c r="W194" s="8"/>
    </row>
    <row r="195" spans="1:23" s="1" customFormat="1">
      <c r="A195" s="2"/>
      <c r="B195" s="5"/>
      <c r="C195" s="5"/>
      <c r="D195" s="5"/>
      <c r="E195" s="8"/>
      <c r="F195" s="5"/>
      <c r="G195" s="5"/>
      <c r="H195" s="5"/>
      <c r="I195" s="5"/>
      <c r="J195" s="8"/>
      <c r="K195" s="8"/>
      <c r="M195" s="2"/>
      <c r="N195" s="5"/>
      <c r="O195" s="5"/>
      <c r="P195" s="8"/>
      <c r="Q195" s="5"/>
      <c r="R195" s="8"/>
      <c r="S195" s="8"/>
      <c r="T195" s="8"/>
      <c r="U195" s="8"/>
      <c r="V195" s="5"/>
      <c r="W195" s="8"/>
    </row>
    <row r="196" spans="1:23" s="1" customFormat="1">
      <c r="A196" s="2"/>
      <c r="B196" s="5"/>
      <c r="C196" s="5"/>
      <c r="D196" s="5"/>
      <c r="E196" s="8"/>
      <c r="F196" s="5"/>
      <c r="G196" s="5"/>
      <c r="H196" s="5"/>
      <c r="I196" s="5"/>
      <c r="J196" s="8"/>
      <c r="K196" s="8"/>
      <c r="M196" s="2"/>
      <c r="N196" s="5"/>
      <c r="O196" s="5"/>
      <c r="P196" s="8"/>
      <c r="Q196" s="5"/>
      <c r="R196" s="8"/>
      <c r="S196" s="8"/>
      <c r="T196" s="8"/>
      <c r="U196" s="8"/>
      <c r="V196" s="5"/>
      <c r="W196" s="8"/>
    </row>
    <row r="197" spans="1:23" s="1" customFormat="1">
      <c r="A197" s="2"/>
      <c r="B197" s="5"/>
      <c r="C197" s="5"/>
      <c r="D197" s="5"/>
      <c r="E197" s="8"/>
      <c r="F197" s="5"/>
      <c r="G197" s="5"/>
      <c r="H197" s="5"/>
      <c r="I197" s="5"/>
      <c r="J197" s="8"/>
      <c r="K197" s="8"/>
      <c r="M197" s="2"/>
      <c r="N197" s="5"/>
      <c r="O197" s="5"/>
      <c r="P197" s="8"/>
      <c r="Q197" s="5"/>
      <c r="R197" s="8"/>
      <c r="S197" s="8"/>
      <c r="T197" s="8"/>
      <c r="U197" s="8"/>
      <c r="V197" s="5"/>
      <c r="W197" s="8"/>
    </row>
    <row r="198" spans="1:23" s="1" customFormat="1">
      <c r="A198" s="2"/>
      <c r="B198" s="5"/>
      <c r="C198" s="5"/>
      <c r="D198" s="5"/>
      <c r="E198" s="8"/>
      <c r="F198" s="5"/>
      <c r="G198" s="5"/>
      <c r="H198" s="5"/>
      <c r="I198" s="5"/>
      <c r="J198" s="8"/>
      <c r="K198" s="8"/>
      <c r="M198" s="2"/>
      <c r="N198" s="5"/>
      <c r="O198" s="5"/>
      <c r="P198" s="8"/>
      <c r="Q198" s="5"/>
      <c r="R198" s="8"/>
      <c r="S198" s="8"/>
      <c r="T198" s="8"/>
      <c r="U198" s="8"/>
      <c r="V198" s="5"/>
      <c r="W198" s="8"/>
    </row>
    <row r="199" spans="1:23" s="1" customFormat="1">
      <c r="A199" s="2"/>
      <c r="B199" s="5"/>
      <c r="C199" s="5"/>
      <c r="D199" s="5"/>
      <c r="E199" s="8"/>
      <c r="F199" s="5"/>
      <c r="G199" s="5"/>
      <c r="H199" s="5"/>
      <c r="I199" s="5"/>
      <c r="J199" s="8"/>
      <c r="K199" s="8"/>
      <c r="M199" s="2"/>
      <c r="N199" s="5"/>
      <c r="O199" s="5"/>
      <c r="P199" s="8"/>
      <c r="Q199" s="5"/>
      <c r="R199" s="8"/>
      <c r="S199" s="8"/>
      <c r="T199" s="8"/>
      <c r="U199" s="8"/>
      <c r="V199" s="5"/>
      <c r="W199" s="8"/>
    </row>
    <row r="200" spans="1:23" s="1" customFormat="1">
      <c r="A200" s="2"/>
      <c r="B200" s="5"/>
      <c r="C200" s="5"/>
      <c r="D200" s="5"/>
      <c r="E200" s="8"/>
      <c r="F200" s="5"/>
      <c r="G200" s="5"/>
      <c r="H200" s="5"/>
      <c r="I200" s="5"/>
      <c r="J200" s="8"/>
      <c r="K200" s="8"/>
      <c r="M200" s="2"/>
      <c r="N200" s="5"/>
      <c r="O200" s="5"/>
      <c r="P200" s="8"/>
      <c r="Q200" s="5"/>
      <c r="R200" s="8"/>
      <c r="S200" s="8"/>
      <c r="T200" s="8"/>
      <c r="U200" s="8"/>
      <c r="V200" s="5"/>
      <c r="W200" s="8"/>
    </row>
    <row r="201" spans="1:23" s="1" customFormat="1">
      <c r="A201" s="2"/>
      <c r="B201" s="5"/>
      <c r="C201" s="5"/>
      <c r="D201" s="5"/>
      <c r="E201" s="8"/>
      <c r="F201" s="5"/>
      <c r="G201" s="5"/>
      <c r="H201" s="5"/>
      <c r="I201" s="5"/>
      <c r="J201" s="8"/>
      <c r="K201" s="8"/>
      <c r="M201" s="2"/>
      <c r="N201" s="5"/>
      <c r="O201" s="5"/>
      <c r="P201" s="8"/>
      <c r="Q201" s="5"/>
      <c r="R201" s="8"/>
      <c r="S201" s="8"/>
      <c r="T201" s="8"/>
      <c r="U201" s="8"/>
      <c r="V201" s="5"/>
      <c r="W201" s="8"/>
    </row>
    <row r="202" spans="1:23" s="1" customFormat="1">
      <c r="A202" s="2"/>
      <c r="B202" s="5"/>
      <c r="C202" s="5"/>
      <c r="D202" s="5"/>
      <c r="E202" s="8"/>
      <c r="F202" s="5"/>
      <c r="G202" s="5"/>
      <c r="H202" s="5"/>
      <c r="I202" s="5"/>
      <c r="J202" s="8"/>
      <c r="K202" s="8"/>
      <c r="M202" s="2"/>
      <c r="N202" s="5"/>
      <c r="O202" s="5"/>
      <c r="P202" s="8"/>
      <c r="Q202" s="5"/>
      <c r="R202" s="8"/>
      <c r="S202" s="8"/>
      <c r="T202" s="8"/>
      <c r="U202" s="8"/>
      <c r="V202" s="5"/>
      <c r="W202" s="8"/>
    </row>
    <row r="203" spans="1:23" s="1" customFormat="1">
      <c r="A203" s="2"/>
      <c r="B203" s="5"/>
      <c r="C203" s="5"/>
      <c r="D203" s="5"/>
      <c r="E203" s="8"/>
      <c r="F203" s="5"/>
      <c r="G203" s="5"/>
      <c r="H203" s="5"/>
      <c r="I203" s="5"/>
      <c r="J203" s="8"/>
      <c r="K203" s="8"/>
      <c r="M203" s="2"/>
      <c r="N203" s="5"/>
      <c r="O203" s="5"/>
      <c r="P203" s="8"/>
      <c r="Q203" s="5"/>
      <c r="R203" s="8"/>
      <c r="S203" s="8"/>
      <c r="T203" s="8"/>
      <c r="U203" s="8"/>
      <c r="V203" s="5"/>
      <c r="W203" s="8"/>
    </row>
    <row r="204" spans="1:23" s="1" customFormat="1">
      <c r="A204" s="2"/>
      <c r="B204" s="5"/>
      <c r="C204" s="5"/>
      <c r="D204" s="5"/>
      <c r="E204" s="8"/>
      <c r="F204" s="5"/>
      <c r="G204" s="5"/>
      <c r="H204" s="5"/>
      <c r="I204" s="5"/>
      <c r="J204" s="8"/>
      <c r="K204" s="8"/>
      <c r="M204" s="2"/>
      <c r="N204" s="5"/>
      <c r="O204" s="5"/>
      <c r="P204" s="8"/>
      <c r="Q204" s="5"/>
      <c r="R204" s="8"/>
      <c r="S204" s="8"/>
      <c r="T204" s="8"/>
      <c r="U204" s="8"/>
      <c r="V204" s="5"/>
      <c r="W204" s="8"/>
    </row>
    <row r="205" spans="1:23" s="1" customFormat="1">
      <c r="A205" s="2"/>
      <c r="B205" s="5"/>
      <c r="C205" s="5"/>
      <c r="D205" s="5"/>
      <c r="E205" s="8"/>
      <c r="F205" s="5"/>
      <c r="G205" s="5"/>
      <c r="H205" s="5"/>
      <c r="I205" s="5"/>
      <c r="J205" s="8"/>
      <c r="K205" s="8"/>
      <c r="M205" s="2"/>
      <c r="N205" s="5"/>
      <c r="O205" s="5"/>
      <c r="P205" s="8"/>
      <c r="Q205" s="5"/>
      <c r="R205" s="8"/>
      <c r="S205" s="8"/>
      <c r="T205" s="8"/>
      <c r="U205" s="8"/>
      <c r="V205" s="5"/>
      <c r="W205" s="8"/>
    </row>
    <row r="206" spans="1:23" s="1" customFormat="1">
      <c r="A206" s="2"/>
      <c r="B206" s="5"/>
      <c r="C206" s="5"/>
      <c r="D206" s="5"/>
      <c r="E206" s="8"/>
      <c r="F206" s="5"/>
      <c r="G206" s="5"/>
      <c r="H206" s="5"/>
      <c r="I206" s="5"/>
      <c r="J206" s="8"/>
      <c r="K206" s="8"/>
      <c r="M206" s="2"/>
      <c r="N206" s="5"/>
      <c r="O206" s="5"/>
      <c r="P206" s="8"/>
      <c r="Q206" s="5"/>
      <c r="R206" s="8"/>
      <c r="S206" s="8"/>
      <c r="T206" s="8"/>
      <c r="U206" s="8"/>
      <c r="V206" s="5"/>
      <c r="W206" s="8"/>
    </row>
    <row r="207" spans="1:23" s="1" customFormat="1">
      <c r="A207" s="2"/>
      <c r="B207" s="5"/>
      <c r="C207" s="5"/>
      <c r="D207" s="5"/>
      <c r="E207" s="8"/>
      <c r="F207" s="5"/>
      <c r="G207" s="5"/>
      <c r="H207" s="5"/>
      <c r="I207" s="5"/>
      <c r="J207" s="8"/>
      <c r="K207" s="8"/>
      <c r="M207" s="2"/>
      <c r="N207" s="5"/>
      <c r="O207" s="5"/>
      <c r="P207" s="8"/>
      <c r="Q207" s="5"/>
      <c r="R207" s="8"/>
      <c r="S207" s="8"/>
      <c r="T207" s="8"/>
      <c r="U207" s="8"/>
      <c r="V207" s="5"/>
      <c r="W207" s="8"/>
    </row>
    <row r="208" spans="1:23" s="1" customFormat="1">
      <c r="A208" s="2"/>
      <c r="B208" s="5"/>
      <c r="C208" s="5"/>
      <c r="D208" s="5"/>
      <c r="E208" s="8"/>
      <c r="F208" s="5"/>
      <c r="G208" s="5"/>
      <c r="H208" s="5"/>
      <c r="I208" s="5"/>
      <c r="J208" s="8"/>
      <c r="K208" s="8"/>
      <c r="M208" s="2"/>
      <c r="N208" s="5"/>
      <c r="O208" s="5"/>
      <c r="P208" s="8"/>
      <c r="Q208" s="5"/>
      <c r="R208" s="8"/>
      <c r="S208" s="8"/>
      <c r="T208" s="8"/>
      <c r="U208" s="8"/>
      <c r="V208" s="5"/>
      <c r="W208" s="8"/>
    </row>
    <row r="209" spans="1:23" s="1" customFormat="1">
      <c r="A209" s="2"/>
      <c r="B209" s="5"/>
      <c r="C209" s="5"/>
      <c r="D209" s="5"/>
      <c r="E209" s="8"/>
      <c r="F209" s="5"/>
      <c r="G209" s="5"/>
      <c r="H209" s="5"/>
      <c r="I209" s="5"/>
      <c r="J209" s="8"/>
      <c r="K209" s="8"/>
      <c r="M209" s="2"/>
      <c r="N209" s="5"/>
      <c r="O209" s="5"/>
      <c r="P209" s="8"/>
      <c r="Q209" s="5"/>
      <c r="R209" s="8"/>
      <c r="S209" s="8"/>
      <c r="T209" s="8"/>
      <c r="U209" s="8"/>
      <c r="V209" s="5"/>
      <c r="W209" s="8"/>
    </row>
    <row r="210" spans="1:23" s="1" customFormat="1">
      <c r="A210" s="2"/>
      <c r="B210" s="5"/>
      <c r="C210" s="5"/>
      <c r="D210" s="5"/>
      <c r="E210" s="8"/>
      <c r="F210" s="5"/>
      <c r="G210" s="5"/>
      <c r="H210" s="5"/>
      <c r="I210" s="5"/>
      <c r="J210" s="8"/>
      <c r="K210" s="8"/>
      <c r="M210" s="2"/>
      <c r="N210" s="5"/>
      <c r="O210" s="5"/>
      <c r="P210" s="8"/>
      <c r="Q210" s="5"/>
      <c r="R210" s="8"/>
      <c r="S210" s="8"/>
      <c r="T210" s="8"/>
      <c r="U210" s="8"/>
      <c r="V210" s="5"/>
      <c r="W210" s="8"/>
    </row>
  </sheetData>
  <customSheetViews>
    <customSheetView guid="{6A2866EB-7D49-11D3-A318-00A0C9C759EC}" showPageBreaks="1" printArea="1" showRuler="0">
      <selection activeCell="A5" sqref="A5:K5"/>
      <colBreaks count="3" manualBreakCount="3">
        <brk id="11" max="1048575" man="1"/>
        <brk id="20" max="54" man="1"/>
        <brk id="31" max="1048575" man="1"/>
      </colBreaks>
      <pageMargins left="0.59055118110236227" right="0.59055118110236227" top="0.98425196850393704" bottom="0.39370078740157483" header="0.51181102362204722" footer="0.31496062992125984"/>
      <pageSetup paperSize="9" firstPageNumber="51" orientation="portrait" useFirstPageNumber="1" horizontalDpi="0" verticalDpi="300" r:id="rId1"/>
      <headerFooter alignWithMargins="0"/>
    </customSheetView>
  </customSheetViews>
  <mergeCells count="4">
    <mergeCell ref="B6:E6"/>
    <mergeCell ref="F6:J6"/>
    <mergeCell ref="N6:P6"/>
    <mergeCell ref="T6:V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91" firstPageNumber="104" fitToWidth="2" orientation="portrait" r:id="rId2"/>
  <headerFooter alignWithMargins="0">
    <oddFooter>&amp;C&amp;P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95"/>
  <sheetViews>
    <sheetView topLeftCell="A16" zoomScaleNormal="100" workbookViewId="0">
      <selection activeCell="G29" sqref="G29"/>
    </sheetView>
  </sheetViews>
  <sheetFormatPr baseColWidth="10" defaultColWidth="9.33203125" defaultRowHeight="10.199999999999999"/>
  <cols>
    <col min="1" max="1" width="6.44140625" style="9" customWidth="1"/>
    <col min="2" max="2" width="7.5546875" style="5" customWidth="1"/>
    <col min="3" max="3" width="9.109375" style="5" customWidth="1"/>
    <col min="4" max="4" width="7.88671875" style="5" customWidth="1"/>
    <col min="5" max="5" width="7.88671875" style="8" customWidth="1"/>
    <col min="6" max="6" width="8.44140625" style="5" customWidth="1"/>
    <col min="7" max="7" width="8" style="5" customWidth="1"/>
    <col min="8" max="8" width="8.33203125" style="5" customWidth="1"/>
    <col min="9" max="9" width="6.33203125" style="5" customWidth="1"/>
    <col min="10" max="10" width="7.88671875" style="8" customWidth="1"/>
    <col min="11" max="11" width="11" style="8" customWidth="1"/>
    <col min="12" max="12" width="9.33203125" style="3"/>
    <col min="13" max="13" width="7.33203125" style="9" customWidth="1"/>
    <col min="14" max="14" width="8.6640625" style="5" customWidth="1"/>
    <col min="15" max="15" width="9.109375" style="5" customWidth="1"/>
    <col min="16" max="16" width="7.88671875" style="8" customWidth="1"/>
    <col min="17" max="17" width="8.88671875" style="5" customWidth="1"/>
    <col min="18" max="19" width="10.6640625" style="8" customWidth="1"/>
    <col min="20" max="20" width="26.44140625" style="3" customWidth="1"/>
    <col min="21" max="16384" width="9.33203125" style="3"/>
  </cols>
  <sheetData>
    <row r="1" spans="1:19" s="67" customFormat="1" ht="18.600000000000001">
      <c r="A1" s="67" t="s">
        <v>108</v>
      </c>
      <c r="M1" s="67" t="s">
        <v>108</v>
      </c>
    </row>
    <row r="2" spans="1:19" s="71" customFormat="1" ht="11.4" customHeight="1">
      <c r="A2" s="72"/>
      <c r="B2" s="69"/>
      <c r="C2" s="69"/>
      <c r="D2" s="69"/>
      <c r="E2" s="70"/>
      <c r="F2" s="69"/>
      <c r="G2" s="69"/>
      <c r="H2" s="69"/>
      <c r="I2" s="69"/>
      <c r="J2" s="70"/>
      <c r="K2" s="70"/>
      <c r="M2" s="72"/>
      <c r="N2" s="69"/>
      <c r="O2" s="69"/>
      <c r="P2" s="70"/>
      <c r="Q2" s="69"/>
      <c r="R2" s="70"/>
      <c r="S2" s="70"/>
    </row>
    <row r="3" spans="1:19" s="71" customFormat="1" ht="17.25" customHeight="1">
      <c r="A3" s="72" t="s">
        <v>126</v>
      </c>
      <c r="B3" s="69"/>
      <c r="C3" s="69"/>
      <c r="D3" s="69"/>
      <c r="E3" s="70"/>
      <c r="F3" s="69"/>
      <c r="G3" s="69"/>
      <c r="H3" s="69"/>
      <c r="I3" s="69"/>
      <c r="J3" s="70"/>
      <c r="K3" s="70"/>
      <c r="M3" s="72" t="s">
        <v>126</v>
      </c>
      <c r="N3" s="69"/>
      <c r="O3" s="69"/>
      <c r="P3" s="70"/>
      <c r="Q3" s="69"/>
      <c r="R3" s="70"/>
      <c r="S3" s="70"/>
    </row>
    <row r="4" spans="1:19" ht="18" customHeight="1" thickBot="1">
      <c r="A4" s="168"/>
      <c r="B4" s="88"/>
      <c r="C4" s="88"/>
      <c r="D4" s="88"/>
      <c r="E4" s="169"/>
      <c r="F4" s="88"/>
      <c r="G4" s="88"/>
      <c r="H4" s="88"/>
      <c r="I4" s="88"/>
      <c r="J4" s="169"/>
      <c r="K4" s="169"/>
      <c r="M4" s="147"/>
      <c r="N4" s="88"/>
      <c r="O4" s="88"/>
      <c r="P4" s="169"/>
      <c r="Q4" s="88"/>
      <c r="R4" s="169"/>
      <c r="S4" s="169"/>
    </row>
    <row r="5" spans="1:19" ht="16.2" thickTop="1">
      <c r="A5" s="165"/>
      <c r="B5" s="165" t="s">
        <v>123</v>
      </c>
      <c r="C5" s="166"/>
      <c r="D5" s="166"/>
      <c r="E5" s="167"/>
      <c r="F5" s="166"/>
      <c r="G5" s="166"/>
      <c r="H5" s="166"/>
      <c r="I5" s="166"/>
      <c r="J5" s="167"/>
      <c r="K5" s="167"/>
      <c r="M5" s="165"/>
      <c r="N5" s="489" t="s">
        <v>124</v>
      </c>
      <c r="O5" s="489"/>
      <c r="P5" s="489"/>
      <c r="Q5" s="489"/>
      <c r="R5" s="489"/>
      <c r="S5" s="165"/>
    </row>
    <row r="6" spans="1:19" ht="14.25" customHeight="1">
      <c r="A6" s="149"/>
      <c r="B6" s="486" t="s">
        <v>64</v>
      </c>
      <c r="C6" s="486"/>
      <c r="D6" s="486"/>
      <c r="E6" s="487"/>
      <c r="F6" s="486" t="s">
        <v>65</v>
      </c>
      <c r="G6" s="486"/>
      <c r="H6" s="486"/>
      <c r="I6" s="486"/>
      <c r="J6" s="487"/>
      <c r="K6" s="162"/>
      <c r="M6" s="163"/>
      <c r="N6" s="486" t="s">
        <v>17</v>
      </c>
      <c r="O6" s="486"/>
      <c r="P6" s="487"/>
      <c r="Q6" s="207"/>
      <c r="R6" s="206"/>
      <c r="S6" s="149"/>
    </row>
    <row r="7" spans="1:19" s="11" customFormat="1" ht="35.4" customHeight="1" thickBot="1">
      <c r="A7" s="150"/>
      <c r="B7" s="151" t="s">
        <v>7</v>
      </c>
      <c r="C7" s="153" t="s">
        <v>15</v>
      </c>
      <c r="D7" s="151" t="s">
        <v>9</v>
      </c>
      <c r="E7" s="159" t="s">
        <v>16</v>
      </c>
      <c r="F7" s="151" t="s">
        <v>11</v>
      </c>
      <c r="G7" s="151" t="s">
        <v>10</v>
      </c>
      <c r="H7" s="153" t="s">
        <v>19</v>
      </c>
      <c r="I7" s="151" t="s">
        <v>12</v>
      </c>
      <c r="J7" s="159" t="s">
        <v>16</v>
      </c>
      <c r="K7" s="152" t="s">
        <v>69</v>
      </c>
      <c r="M7" s="150"/>
      <c r="N7" s="151" t="s">
        <v>7</v>
      </c>
      <c r="O7" s="151" t="s">
        <v>70</v>
      </c>
      <c r="P7" s="173" t="s">
        <v>16</v>
      </c>
      <c r="Q7" s="208" t="s">
        <v>8</v>
      </c>
      <c r="R7" s="173" t="s">
        <v>18</v>
      </c>
      <c r="S7" s="154" t="s">
        <v>0</v>
      </c>
    </row>
    <row r="8" spans="1:19" s="15" customFormat="1" ht="18" customHeight="1" thickTop="1">
      <c r="A8" s="13">
        <v>1998</v>
      </c>
      <c r="B8" s="49">
        <v>5.7</v>
      </c>
      <c r="C8" s="42">
        <v>6.9</v>
      </c>
      <c r="D8" s="49">
        <v>4.0999999999999996</v>
      </c>
      <c r="E8" s="49">
        <v>5.6</v>
      </c>
      <c r="F8" s="49">
        <v>6.4</v>
      </c>
      <c r="G8" s="49">
        <v>7.3</v>
      </c>
      <c r="H8" s="49">
        <v>0.4</v>
      </c>
      <c r="I8" s="52" t="s">
        <v>14</v>
      </c>
      <c r="J8" s="49">
        <v>6.9</v>
      </c>
      <c r="K8" s="50">
        <v>5.9</v>
      </c>
      <c r="M8" s="13">
        <v>1998</v>
      </c>
      <c r="N8" s="49">
        <v>4.7</v>
      </c>
      <c r="O8" s="49">
        <v>8.9</v>
      </c>
      <c r="P8" s="49">
        <v>4.9000000000000004</v>
      </c>
      <c r="Q8" s="49">
        <v>7.5</v>
      </c>
      <c r="R8" s="51">
        <v>5.0999999999999996</v>
      </c>
      <c r="S8" s="50">
        <v>5.8</v>
      </c>
    </row>
    <row r="9" spans="1:19" s="15" customFormat="1" ht="12" customHeight="1">
      <c r="A9" s="123">
        <v>1999</v>
      </c>
      <c r="B9" s="197">
        <v>6.1</v>
      </c>
      <c r="C9" s="104">
        <v>5</v>
      </c>
      <c r="D9" s="197">
        <v>5</v>
      </c>
      <c r="E9" s="197">
        <v>6</v>
      </c>
      <c r="F9" s="197">
        <v>5.8</v>
      </c>
      <c r="G9" s="197">
        <v>7.2</v>
      </c>
      <c r="H9" s="197">
        <v>0.2</v>
      </c>
      <c r="I9" s="198" t="s">
        <v>14</v>
      </c>
      <c r="J9" s="197">
        <v>6.4</v>
      </c>
      <c r="K9" s="199">
        <v>6.1</v>
      </c>
      <c r="M9" s="123">
        <f t="shared" ref="M9:M11" si="0">A9</f>
        <v>1999</v>
      </c>
      <c r="N9" s="197">
        <v>4.4000000000000004</v>
      </c>
      <c r="O9" s="197">
        <v>8.4</v>
      </c>
      <c r="P9" s="197">
        <v>4.5999999999999996</v>
      </c>
      <c r="Q9" s="197">
        <v>6.7</v>
      </c>
      <c r="R9" s="200">
        <v>4.8</v>
      </c>
      <c r="S9" s="199">
        <v>5.9</v>
      </c>
    </row>
    <row r="10" spans="1:19" s="15" customFormat="1" ht="15.6" customHeight="1">
      <c r="A10" s="13">
        <v>2000</v>
      </c>
      <c r="B10" s="49">
        <v>6.1</v>
      </c>
      <c r="C10" s="42">
        <v>4.5999999999999996</v>
      </c>
      <c r="D10" s="49">
        <v>3.1</v>
      </c>
      <c r="E10" s="49">
        <v>6</v>
      </c>
      <c r="F10" s="49">
        <v>5.0999999999999996</v>
      </c>
      <c r="G10" s="49">
        <v>6.5</v>
      </c>
      <c r="H10" s="49">
        <v>4.5</v>
      </c>
      <c r="I10" s="52" t="s">
        <v>14</v>
      </c>
      <c r="J10" s="49">
        <v>5.8</v>
      </c>
      <c r="K10" s="50">
        <v>5.9</v>
      </c>
      <c r="M10" s="13">
        <f t="shared" si="0"/>
        <v>2000</v>
      </c>
      <c r="N10" s="49">
        <v>4.4000000000000004</v>
      </c>
      <c r="O10" s="49">
        <v>8.1</v>
      </c>
      <c r="P10" s="49">
        <v>4.5999999999999996</v>
      </c>
      <c r="Q10" s="49">
        <v>5.9</v>
      </c>
      <c r="R10" s="51">
        <v>4.7</v>
      </c>
      <c r="S10" s="50">
        <v>5.8</v>
      </c>
    </row>
    <row r="11" spans="1:19" s="15" customFormat="1" ht="12" customHeight="1">
      <c r="A11" s="123">
        <v>2001</v>
      </c>
      <c r="B11" s="197">
        <v>5.8</v>
      </c>
      <c r="C11" s="104">
        <v>5.4</v>
      </c>
      <c r="D11" s="197">
        <v>2.1</v>
      </c>
      <c r="E11" s="197">
        <v>5.8</v>
      </c>
      <c r="F11" s="197">
        <v>4.4000000000000004</v>
      </c>
      <c r="G11" s="197">
        <v>5.8</v>
      </c>
      <c r="H11" s="197">
        <v>4.0999999999999996</v>
      </c>
      <c r="I11" s="198" t="s">
        <v>14</v>
      </c>
      <c r="J11" s="197">
        <v>5.0999999999999996</v>
      </c>
      <c r="K11" s="199">
        <v>5.7</v>
      </c>
      <c r="M11" s="123">
        <f t="shared" si="0"/>
        <v>2001</v>
      </c>
      <c r="N11" s="197">
        <v>4.5</v>
      </c>
      <c r="O11" s="197">
        <v>7.5</v>
      </c>
      <c r="P11" s="197">
        <v>4.7</v>
      </c>
      <c r="Q11" s="197">
        <v>4.9000000000000004</v>
      </c>
      <c r="R11" s="200">
        <v>4.7</v>
      </c>
      <c r="S11" s="199">
        <v>5.5</v>
      </c>
    </row>
    <row r="12" spans="1:19" s="15" customFormat="1" ht="12" customHeight="1">
      <c r="A12" s="13">
        <v>2002</v>
      </c>
      <c r="B12" s="49">
        <v>5.7</v>
      </c>
      <c r="C12" s="42">
        <v>6.91</v>
      </c>
      <c r="D12" s="49">
        <v>12.42</v>
      </c>
      <c r="E12" s="49">
        <v>5.81</v>
      </c>
      <c r="F12" s="49">
        <v>3.74</v>
      </c>
      <c r="G12" s="49">
        <v>5.75</v>
      </c>
      <c r="H12" s="49">
        <v>0.81247000000000003</v>
      </c>
      <c r="I12" s="52" t="s">
        <v>14</v>
      </c>
      <c r="J12" s="49">
        <v>4.47</v>
      </c>
      <c r="K12" s="50">
        <v>5.62</v>
      </c>
      <c r="M12" s="13">
        <f t="shared" ref="M12:M17" si="1">A12</f>
        <v>2002</v>
      </c>
      <c r="N12" s="49">
        <v>4.4800000000000004</v>
      </c>
      <c r="O12" s="49">
        <v>6.37</v>
      </c>
      <c r="P12" s="49">
        <v>4.58</v>
      </c>
      <c r="Q12" s="49">
        <v>3.91</v>
      </c>
      <c r="R12" s="51">
        <v>4.54</v>
      </c>
      <c r="S12" s="50">
        <v>5.49</v>
      </c>
    </row>
    <row r="13" spans="1:19" s="15" customFormat="1" ht="12" customHeight="1">
      <c r="A13" s="123">
        <v>2003</v>
      </c>
      <c r="B13" s="197">
        <v>6.45</v>
      </c>
      <c r="C13" s="104">
        <v>8.84</v>
      </c>
      <c r="D13" s="197">
        <v>6.97</v>
      </c>
      <c r="E13" s="197">
        <v>6.48</v>
      </c>
      <c r="F13" s="197">
        <v>3.21</v>
      </c>
      <c r="G13" s="197">
        <v>5.38</v>
      </c>
      <c r="H13" s="197">
        <v>1.2230612700000001</v>
      </c>
      <c r="I13" s="198" t="s">
        <v>14</v>
      </c>
      <c r="J13" s="197">
        <v>4.0599999999999996</v>
      </c>
      <c r="K13" s="199">
        <v>6.16</v>
      </c>
      <c r="M13" s="123">
        <f t="shared" si="1"/>
        <v>2003</v>
      </c>
      <c r="N13" s="197">
        <v>4.21</v>
      </c>
      <c r="O13" s="197">
        <v>5.36</v>
      </c>
      <c r="P13" s="197">
        <v>4.2699999999999996</v>
      </c>
      <c r="Q13" s="197">
        <v>2.69</v>
      </c>
      <c r="R13" s="200">
        <v>4.1900000000000004</v>
      </c>
      <c r="S13" s="199">
        <v>5.94</v>
      </c>
    </row>
    <row r="14" spans="1:19" s="15" customFormat="1" ht="12" customHeight="1">
      <c r="A14" s="13">
        <v>2004</v>
      </c>
      <c r="B14" s="49">
        <v>6.82</v>
      </c>
      <c r="C14" s="42">
        <v>7.48</v>
      </c>
      <c r="D14" s="49">
        <v>5.82</v>
      </c>
      <c r="E14" s="49">
        <v>6.82</v>
      </c>
      <c r="F14" s="49">
        <v>2.6</v>
      </c>
      <c r="G14" s="49">
        <v>7.89</v>
      </c>
      <c r="H14" s="49">
        <v>1.1220000000000001</v>
      </c>
      <c r="I14" s="52" t="s">
        <v>14</v>
      </c>
      <c r="J14" s="49">
        <v>5.46</v>
      </c>
      <c r="K14" s="50">
        <v>6.65</v>
      </c>
      <c r="M14" s="13">
        <f t="shared" si="1"/>
        <v>2004</v>
      </c>
      <c r="N14" s="49">
        <v>4.08</v>
      </c>
      <c r="O14" s="49">
        <v>4.3099999999999996</v>
      </c>
      <c r="P14" s="49">
        <v>4.09</v>
      </c>
      <c r="Q14" s="49">
        <v>2.7</v>
      </c>
      <c r="R14" s="51">
        <v>4.04</v>
      </c>
      <c r="S14" s="50">
        <v>6.4</v>
      </c>
    </row>
    <row r="15" spans="1:19" s="15" customFormat="1" ht="12" customHeight="1">
      <c r="A15" s="123">
        <v>2005</v>
      </c>
      <c r="B15" s="197">
        <v>7.29</v>
      </c>
      <c r="C15" s="104">
        <v>9.98</v>
      </c>
      <c r="D15" s="197">
        <v>12.47</v>
      </c>
      <c r="E15" s="197">
        <v>7.38</v>
      </c>
      <c r="F15" s="197">
        <v>2.31</v>
      </c>
      <c r="G15" s="197">
        <v>15.53</v>
      </c>
      <c r="H15" s="197">
        <v>0.83960000000000001</v>
      </c>
      <c r="I15" s="198" t="s">
        <v>14</v>
      </c>
      <c r="J15" s="197">
        <v>11.41</v>
      </c>
      <c r="K15" s="199">
        <v>7.92</v>
      </c>
      <c r="M15" s="123">
        <f t="shared" si="1"/>
        <v>2005</v>
      </c>
      <c r="N15" s="197">
        <v>3.55</v>
      </c>
      <c r="O15" s="197">
        <v>3.33</v>
      </c>
      <c r="P15" s="197">
        <v>3.54</v>
      </c>
      <c r="Q15" s="197">
        <v>2.66</v>
      </c>
      <c r="R15" s="200">
        <v>3.51</v>
      </c>
      <c r="S15" s="199">
        <v>7.56</v>
      </c>
    </row>
    <row r="16" spans="1:19" s="15" customFormat="1" ht="12" customHeight="1">
      <c r="A16" s="13">
        <v>2006</v>
      </c>
      <c r="B16" s="49">
        <v>7.61</v>
      </c>
      <c r="C16" s="42">
        <v>6.05</v>
      </c>
      <c r="D16" s="49">
        <v>25.5</v>
      </c>
      <c r="E16" s="49">
        <v>7.58</v>
      </c>
      <c r="F16" s="49">
        <v>2.48</v>
      </c>
      <c r="G16" s="49">
        <v>17.86</v>
      </c>
      <c r="H16" s="49">
        <v>0.55815199999999998</v>
      </c>
      <c r="I16" s="52" t="s">
        <v>14</v>
      </c>
      <c r="J16" s="49">
        <v>14.71</v>
      </c>
      <c r="K16" s="50">
        <v>8.39</v>
      </c>
      <c r="M16" s="13">
        <f t="shared" si="1"/>
        <v>2006</v>
      </c>
      <c r="N16" s="49">
        <v>3.55</v>
      </c>
      <c r="O16" s="49">
        <v>4.21</v>
      </c>
      <c r="P16" s="49">
        <v>3.58</v>
      </c>
      <c r="Q16" s="49">
        <v>2.31</v>
      </c>
      <c r="R16" s="51">
        <v>3.54</v>
      </c>
      <c r="S16" s="50">
        <v>8.11</v>
      </c>
    </row>
    <row r="17" spans="1:19" s="15" customFormat="1" ht="12" customHeight="1">
      <c r="A17" s="123">
        <v>2007</v>
      </c>
      <c r="B17" s="197">
        <v>8.6</v>
      </c>
      <c r="C17" s="104">
        <v>6.57</v>
      </c>
      <c r="D17" s="197">
        <v>24.5</v>
      </c>
      <c r="E17" s="197">
        <v>8.61</v>
      </c>
      <c r="F17" s="197">
        <v>2.59</v>
      </c>
      <c r="G17" s="197">
        <v>19.54</v>
      </c>
      <c r="H17" s="197">
        <v>2.3226494999999998</v>
      </c>
      <c r="I17" s="198" t="s">
        <v>14</v>
      </c>
      <c r="J17" s="197">
        <v>16.920000000000002</v>
      </c>
      <c r="K17" s="199">
        <v>9.42</v>
      </c>
      <c r="M17" s="123">
        <f t="shared" si="1"/>
        <v>2007</v>
      </c>
      <c r="N17" s="197">
        <v>2.83</v>
      </c>
      <c r="O17" s="197">
        <v>3.21</v>
      </c>
      <c r="P17" s="197">
        <v>2.85</v>
      </c>
      <c r="Q17" s="197">
        <v>3.6</v>
      </c>
      <c r="R17" s="200">
        <v>2.86</v>
      </c>
      <c r="S17" s="199">
        <v>9.1</v>
      </c>
    </row>
    <row r="18" spans="1:19" s="15" customFormat="1" ht="12" customHeight="1">
      <c r="A18" s="13">
        <v>2008</v>
      </c>
      <c r="B18" s="49">
        <v>7.92</v>
      </c>
      <c r="C18" s="42">
        <v>7.05</v>
      </c>
      <c r="D18" s="49">
        <v>6.25</v>
      </c>
      <c r="E18" s="49">
        <v>7.8</v>
      </c>
      <c r="F18" s="49">
        <v>4.47</v>
      </c>
      <c r="G18" s="49">
        <v>20.23</v>
      </c>
      <c r="H18" s="49">
        <v>0.13334810459810462</v>
      </c>
      <c r="I18" s="52" t="s">
        <v>14</v>
      </c>
      <c r="J18" s="49">
        <v>17.690000000000001</v>
      </c>
      <c r="K18" s="50">
        <v>8.6300000000000008</v>
      </c>
      <c r="M18" s="13">
        <f t="shared" ref="M18:M23" si="2">A18</f>
        <v>2008</v>
      </c>
      <c r="N18" s="49">
        <v>2.16</v>
      </c>
      <c r="O18" s="49">
        <v>2.21</v>
      </c>
      <c r="P18" s="49">
        <v>2.16</v>
      </c>
      <c r="Q18" s="49">
        <v>0.1</v>
      </c>
      <c r="R18" s="51">
        <v>2.12</v>
      </c>
      <c r="S18" s="50">
        <v>8.32</v>
      </c>
    </row>
    <row r="19" spans="1:19" s="15" customFormat="1" ht="12" customHeight="1">
      <c r="A19" s="123">
        <v>2009</v>
      </c>
      <c r="B19" s="197">
        <v>7.83</v>
      </c>
      <c r="C19" s="104">
        <v>8.36</v>
      </c>
      <c r="D19" s="197">
        <v>4.33</v>
      </c>
      <c r="E19" s="197">
        <v>7.7</v>
      </c>
      <c r="F19" s="197">
        <v>7.8</v>
      </c>
      <c r="G19" s="197">
        <v>19.71</v>
      </c>
      <c r="H19" s="197">
        <v>0.16</v>
      </c>
      <c r="I19" s="198" t="s">
        <v>14</v>
      </c>
      <c r="J19" s="197">
        <v>18.239999999999998</v>
      </c>
      <c r="K19" s="199">
        <v>8.61</v>
      </c>
      <c r="M19" s="123">
        <f t="shared" si="2"/>
        <v>2009</v>
      </c>
      <c r="N19" s="197">
        <v>2.6</v>
      </c>
      <c r="O19" s="197">
        <v>1.21</v>
      </c>
      <c r="P19" s="197">
        <v>2.48</v>
      </c>
      <c r="Q19" s="198" t="s">
        <v>74</v>
      </c>
      <c r="R19" s="200">
        <v>2.48</v>
      </c>
      <c r="S19" s="199">
        <v>8.42</v>
      </c>
    </row>
    <row r="20" spans="1:19" s="15" customFormat="1" ht="16.2" customHeight="1">
      <c r="A20" s="13">
        <v>2010</v>
      </c>
      <c r="B20" s="49">
        <v>7.58</v>
      </c>
      <c r="C20" s="42">
        <v>7.61</v>
      </c>
      <c r="D20" s="49">
        <v>4.43</v>
      </c>
      <c r="E20" s="49">
        <v>7.5</v>
      </c>
      <c r="F20" s="49">
        <v>9.58</v>
      </c>
      <c r="G20" s="49">
        <v>19.45</v>
      </c>
      <c r="H20" s="49">
        <v>0.43</v>
      </c>
      <c r="I20" s="52" t="s">
        <v>14</v>
      </c>
      <c r="J20" s="49">
        <v>18.59</v>
      </c>
      <c r="K20" s="50">
        <v>8.39</v>
      </c>
      <c r="M20" s="13">
        <f t="shared" si="2"/>
        <v>2010</v>
      </c>
      <c r="N20" s="49">
        <v>2.66</v>
      </c>
      <c r="O20" s="49">
        <v>0.69</v>
      </c>
      <c r="P20" s="49">
        <v>2.5299999999999998</v>
      </c>
      <c r="Q20" s="52" t="s">
        <v>74</v>
      </c>
      <c r="R20" s="51">
        <v>2.5299999999999998</v>
      </c>
      <c r="S20" s="50">
        <v>8.25</v>
      </c>
    </row>
    <row r="21" spans="1:19" s="15" customFormat="1" ht="12" customHeight="1">
      <c r="A21" s="123">
        <v>2011</v>
      </c>
      <c r="B21" s="197">
        <v>7.35</v>
      </c>
      <c r="C21" s="104">
        <v>7.48</v>
      </c>
      <c r="D21" s="197">
        <v>4.47</v>
      </c>
      <c r="E21" s="197">
        <v>7.28</v>
      </c>
      <c r="F21" s="197">
        <v>10.92</v>
      </c>
      <c r="G21" s="197">
        <v>19.649999999999999</v>
      </c>
      <c r="H21" s="197">
        <v>0.1</v>
      </c>
      <c r="I21" s="198" t="s">
        <v>14</v>
      </c>
      <c r="J21" s="197">
        <v>18.95</v>
      </c>
      <c r="K21" s="199">
        <v>8.1999999999999993</v>
      </c>
      <c r="M21" s="123">
        <f t="shared" si="2"/>
        <v>2011</v>
      </c>
      <c r="N21" s="197">
        <v>1.55</v>
      </c>
      <c r="O21" s="197">
        <v>0.72</v>
      </c>
      <c r="P21" s="197">
        <v>1.52</v>
      </c>
      <c r="Q21" s="198" t="s">
        <v>74</v>
      </c>
      <c r="R21" s="200">
        <v>1.52</v>
      </c>
      <c r="S21" s="199">
        <v>8.11</v>
      </c>
    </row>
    <row r="22" spans="1:19" s="15" customFormat="1" ht="12" customHeight="1">
      <c r="A22" s="13">
        <v>2012</v>
      </c>
      <c r="B22" s="49">
        <v>7.88</v>
      </c>
      <c r="C22" s="42">
        <v>7.39</v>
      </c>
      <c r="D22" s="49">
        <v>2.98</v>
      </c>
      <c r="E22" s="49">
        <v>7.74</v>
      </c>
      <c r="F22" s="49">
        <v>10.62</v>
      </c>
      <c r="G22" s="49">
        <v>18.47</v>
      </c>
      <c r="H22" s="49">
        <v>10.01</v>
      </c>
      <c r="I22" s="52" t="s">
        <v>14</v>
      </c>
      <c r="J22" s="49">
        <v>17.940000000000001</v>
      </c>
      <c r="K22" s="50">
        <v>8.52</v>
      </c>
      <c r="M22" s="13">
        <f t="shared" si="2"/>
        <v>2012</v>
      </c>
      <c r="N22" s="49" t="s">
        <v>132</v>
      </c>
      <c r="O22" s="49" t="s">
        <v>132</v>
      </c>
      <c r="P22" s="49" t="s">
        <v>132</v>
      </c>
      <c r="Q22" s="52" t="s">
        <v>74</v>
      </c>
      <c r="R22" s="49" t="s">
        <v>133</v>
      </c>
      <c r="S22" s="50">
        <v>8.52</v>
      </c>
    </row>
    <row r="23" spans="1:19" s="15" customFormat="1" ht="12" customHeight="1">
      <c r="A23" s="123">
        <v>2013</v>
      </c>
      <c r="B23" s="197">
        <v>8.07</v>
      </c>
      <c r="C23" s="104">
        <v>7.85</v>
      </c>
      <c r="D23" s="197">
        <v>2.75</v>
      </c>
      <c r="E23" s="197">
        <v>7.91</v>
      </c>
      <c r="F23" s="197">
        <v>9.75</v>
      </c>
      <c r="G23" s="197">
        <v>18.53</v>
      </c>
      <c r="H23" s="197">
        <v>9.18</v>
      </c>
      <c r="I23" s="198" t="s">
        <v>14</v>
      </c>
      <c r="J23" s="197">
        <v>17.95</v>
      </c>
      <c r="K23" s="199">
        <v>8.64</v>
      </c>
      <c r="M23" s="123">
        <f t="shared" si="2"/>
        <v>2013</v>
      </c>
      <c r="N23" s="197" t="s">
        <v>132</v>
      </c>
      <c r="O23" s="197" t="s">
        <v>132</v>
      </c>
      <c r="P23" s="197" t="s">
        <v>132</v>
      </c>
      <c r="Q23" s="198" t="s">
        <v>74</v>
      </c>
      <c r="R23" s="197" t="s">
        <v>133</v>
      </c>
      <c r="S23" s="199">
        <v>8.64</v>
      </c>
    </row>
    <row r="24" spans="1:19" s="15" customFormat="1" ht="12" customHeight="1">
      <c r="A24" s="13">
        <v>2014</v>
      </c>
      <c r="B24" s="49">
        <v>8.26</v>
      </c>
      <c r="C24" s="42">
        <v>6.85</v>
      </c>
      <c r="D24" s="49">
        <v>2.12</v>
      </c>
      <c r="E24" s="49">
        <v>8.02</v>
      </c>
      <c r="F24" s="49">
        <v>8.68</v>
      </c>
      <c r="G24" s="49">
        <v>17.43</v>
      </c>
      <c r="H24" s="49">
        <v>8.33</v>
      </c>
      <c r="I24" s="52" t="s">
        <v>14</v>
      </c>
      <c r="J24" s="49">
        <v>16.87</v>
      </c>
      <c r="K24" s="50">
        <v>8.66</v>
      </c>
      <c r="M24" s="13">
        <f t="shared" ref="M24" si="3">A24</f>
        <v>2014</v>
      </c>
      <c r="N24" s="49" t="s">
        <v>132</v>
      </c>
      <c r="O24" s="49" t="s">
        <v>132</v>
      </c>
      <c r="P24" s="49" t="s">
        <v>132</v>
      </c>
      <c r="Q24" s="52" t="s">
        <v>74</v>
      </c>
      <c r="R24" s="49" t="s">
        <v>133</v>
      </c>
      <c r="S24" s="50">
        <v>8.66</v>
      </c>
    </row>
    <row r="25" spans="1:19" s="15" customFormat="1" ht="12" customHeight="1">
      <c r="A25" s="123">
        <v>2015</v>
      </c>
      <c r="B25" s="197">
        <v>7.96</v>
      </c>
      <c r="C25" s="104">
        <v>6.93</v>
      </c>
      <c r="D25" s="197">
        <v>2.25</v>
      </c>
      <c r="E25" s="197">
        <v>7.8</v>
      </c>
      <c r="F25" s="197">
        <v>7.68</v>
      </c>
      <c r="G25" s="197">
        <v>16.75</v>
      </c>
      <c r="H25" s="197">
        <v>7.67</v>
      </c>
      <c r="I25" s="198" t="s">
        <v>14</v>
      </c>
      <c r="J25" s="197">
        <v>16.16</v>
      </c>
      <c r="K25" s="199">
        <v>8.3800000000000008</v>
      </c>
      <c r="M25" s="123">
        <f t="shared" ref="M25" si="4">A25</f>
        <v>2015</v>
      </c>
      <c r="N25" s="197" t="s">
        <v>132</v>
      </c>
      <c r="O25" s="197" t="s">
        <v>132</v>
      </c>
      <c r="P25" s="197" t="s">
        <v>132</v>
      </c>
      <c r="Q25" s="198" t="s">
        <v>74</v>
      </c>
      <c r="R25" s="197" t="s">
        <v>133</v>
      </c>
      <c r="S25" s="199">
        <v>8.3800000000000008</v>
      </c>
    </row>
    <row r="26" spans="1:19" s="1" customFormat="1" ht="11.4" customHeight="1">
      <c r="A26" s="2"/>
      <c r="B26" s="20"/>
      <c r="C26" s="20"/>
      <c r="D26" s="20"/>
      <c r="E26" s="18"/>
      <c r="F26" s="20"/>
      <c r="G26" s="20"/>
      <c r="H26" s="20"/>
      <c r="I26" s="20"/>
      <c r="J26" s="18"/>
      <c r="K26" s="18"/>
      <c r="M26" s="2"/>
      <c r="N26" s="20"/>
      <c r="O26" s="20"/>
      <c r="P26" s="18"/>
      <c r="Q26" s="20"/>
      <c r="R26" s="18"/>
      <c r="S26" s="18"/>
    </row>
    <row r="27" spans="1:19" s="64" customFormat="1" ht="23.4" customHeight="1">
      <c r="A27" s="72" t="s">
        <v>140</v>
      </c>
      <c r="B27" s="69"/>
      <c r="C27" s="69"/>
      <c r="D27" s="69"/>
      <c r="E27" s="70"/>
      <c r="F27" s="69"/>
      <c r="G27" s="69"/>
      <c r="H27" s="69"/>
      <c r="I27" s="69"/>
      <c r="J27" s="70"/>
      <c r="K27" s="70"/>
      <c r="M27" s="72" t="s">
        <v>140</v>
      </c>
      <c r="N27" s="69"/>
      <c r="O27" s="69"/>
      <c r="P27" s="70"/>
      <c r="Q27" s="69"/>
      <c r="R27" s="70"/>
      <c r="S27" s="70"/>
    </row>
    <row r="28" spans="1:19" s="1" customFormat="1" ht="16.2" customHeight="1" thickBot="1">
      <c r="A28" s="168"/>
      <c r="B28" s="88"/>
      <c r="C28" s="88"/>
      <c r="D28" s="88"/>
      <c r="E28" s="169"/>
      <c r="F28" s="88"/>
      <c r="G28" s="88"/>
      <c r="H28" s="88"/>
      <c r="I28" s="88"/>
      <c r="J28" s="169"/>
      <c r="K28" s="169"/>
      <c r="M28" s="147"/>
      <c r="N28" s="88"/>
      <c r="O28" s="88"/>
      <c r="P28" s="169"/>
      <c r="Q28" s="88"/>
      <c r="R28" s="169"/>
      <c r="S28" s="169"/>
    </row>
    <row r="29" spans="1:19" s="1" customFormat="1" ht="15.6" customHeight="1" thickTop="1">
      <c r="A29" s="165"/>
      <c r="B29" s="165" t="s">
        <v>123</v>
      </c>
      <c r="C29" s="166"/>
      <c r="D29" s="166"/>
      <c r="E29" s="167"/>
      <c r="F29" s="166"/>
      <c r="G29" s="166"/>
      <c r="H29" s="166"/>
      <c r="I29" s="166"/>
      <c r="J29" s="167"/>
      <c r="K29" s="167"/>
      <c r="M29" s="165"/>
      <c r="N29" s="489" t="s">
        <v>124</v>
      </c>
      <c r="O29" s="489"/>
      <c r="P29" s="489"/>
      <c r="Q29" s="489"/>
      <c r="R29" s="489"/>
      <c r="S29" s="165"/>
    </row>
    <row r="30" spans="1:19" s="1" customFormat="1" ht="14.25" customHeight="1">
      <c r="A30" s="149"/>
      <c r="B30" s="486" t="s">
        <v>64</v>
      </c>
      <c r="C30" s="486"/>
      <c r="D30" s="486"/>
      <c r="E30" s="487"/>
      <c r="F30" s="486" t="s">
        <v>65</v>
      </c>
      <c r="G30" s="486"/>
      <c r="H30" s="486"/>
      <c r="I30" s="486"/>
      <c r="J30" s="487"/>
      <c r="K30" s="162"/>
      <c r="M30" s="163"/>
      <c r="N30" s="486" t="s">
        <v>17</v>
      </c>
      <c r="O30" s="486"/>
      <c r="P30" s="487"/>
      <c r="Q30" s="207"/>
      <c r="R30" s="206"/>
      <c r="S30" s="149"/>
    </row>
    <row r="31" spans="1:19" s="1" customFormat="1" ht="34.950000000000003" customHeight="1" thickBot="1">
      <c r="A31" s="150"/>
      <c r="B31" s="151" t="s">
        <v>7</v>
      </c>
      <c r="C31" s="153" t="s">
        <v>15</v>
      </c>
      <c r="D31" s="151" t="s">
        <v>9</v>
      </c>
      <c r="E31" s="159" t="s">
        <v>16</v>
      </c>
      <c r="F31" s="151" t="s">
        <v>11</v>
      </c>
      <c r="G31" s="151" t="s">
        <v>10</v>
      </c>
      <c r="H31" s="153" t="s">
        <v>19</v>
      </c>
      <c r="I31" s="151" t="s">
        <v>12</v>
      </c>
      <c r="J31" s="159" t="s">
        <v>16</v>
      </c>
      <c r="K31" s="152" t="s">
        <v>69</v>
      </c>
      <c r="M31" s="150"/>
      <c r="N31" s="151" t="s">
        <v>7</v>
      </c>
      <c r="O31" s="151" t="s">
        <v>70</v>
      </c>
      <c r="P31" s="173" t="s">
        <v>16</v>
      </c>
      <c r="Q31" s="208" t="s">
        <v>8</v>
      </c>
      <c r="R31" s="173" t="s">
        <v>18</v>
      </c>
      <c r="S31" s="154" t="s">
        <v>0</v>
      </c>
    </row>
    <row r="32" spans="1:19" s="1" customFormat="1" ht="16.95" customHeight="1" thickTop="1">
      <c r="A32" s="13">
        <v>1998</v>
      </c>
      <c r="B32" s="49">
        <v>6.1</v>
      </c>
      <c r="C32" s="42">
        <v>4.8</v>
      </c>
      <c r="D32" s="49">
        <v>3.7</v>
      </c>
      <c r="E32" s="49">
        <v>5.8</v>
      </c>
      <c r="F32" s="49">
        <v>6.8</v>
      </c>
      <c r="G32" s="49">
        <v>6</v>
      </c>
      <c r="H32" s="49">
        <v>2.8</v>
      </c>
      <c r="I32" s="24" t="s">
        <v>14</v>
      </c>
      <c r="J32" s="49">
        <v>6.4</v>
      </c>
      <c r="K32" s="50">
        <v>5.9</v>
      </c>
      <c r="M32" s="13">
        <v>1998</v>
      </c>
      <c r="N32" s="49">
        <v>4.4000000000000004</v>
      </c>
      <c r="O32" s="49">
        <v>3</v>
      </c>
      <c r="P32" s="49">
        <v>4.4000000000000004</v>
      </c>
      <c r="Q32" s="49">
        <v>3.5</v>
      </c>
      <c r="R32" s="51">
        <v>4.3</v>
      </c>
      <c r="S32" s="50">
        <v>5.7</v>
      </c>
    </row>
    <row r="33" spans="1:19" s="1" customFormat="1" ht="12" customHeight="1">
      <c r="A33" s="123">
        <f t="shared" ref="A33:A49" si="5">A9</f>
        <v>1999</v>
      </c>
      <c r="B33" s="197">
        <v>5.6</v>
      </c>
      <c r="C33" s="104">
        <v>6.8</v>
      </c>
      <c r="D33" s="197">
        <v>3.6</v>
      </c>
      <c r="E33" s="197">
        <v>5.5</v>
      </c>
      <c r="F33" s="197">
        <v>6.7</v>
      </c>
      <c r="G33" s="197">
        <v>6.1</v>
      </c>
      <c r="H33" s="197">
        <v>2.6</v>
      </c>
      <c r="I33" s="201" t="s">
        <v>14</v>
      </c>
      <c r="J33" s="197">
        <v>6.4</v>
      </c>
      <c r="K33" s="199">
        <v>5.6</v>
      </c>
      <c r="M33" s="123">
        <f t="shared" ref="M33:M43" si="6">A9</f>
        <v>1999</v>
      </c>
      <c r="N33" s="197">
        <v>4.3</v>
      </c>
      <c r="O33" s="197">
        <v>3.1</v>
      </c>
      <c r="P33" s="197">
        <v>4.2</v>
      </c>
      <c r="Q33" s="197">
        <v>3.3</v>
      </c>
      <c r="R33" s="200">
        <v>4.2</v>
      </c>
      <c r="S33" s="199">
        <v>5.4</v>
      </c>
    </row>
    <row r="34" spans="1:19" s="1" customFormat="1" ht="16.2" customHeight="1">
      <c r="A34" s="13">
        <f t="shared" si="5"/>
        <v>2000</v>
      </c>
      <c r="B34" s="49">
        <v>5.5</v>
      </c>
      <c r="C34" s="42">
        <v>7</v>
      </c>
      <c r="D34" s="49">
        <v>4.8</v>
      </c>
      <c r="E34" s="49">
        <v>5.5</v>
      </c>
      <c r="F34" s="49">
        <v>6.7</v>
      </c>
      <c r="G34" s="49">
        <v>6.3</v>
      </c>
      <c r="H34" s="49">
        <v>0.1</v>
      </c>
      <c r="I34" s="24" t="s">
        <v>14</v>
      </c>
      <c r="J34" s="49">
        <v>6.5</v>
      </c>
      <c r="K34" s="50">
        <v>5.7</v>
      </c>
      <c r="M34" s="13">
        <f t="shared" si="6"/>
        <v>2000</v>
      </c>
      <c r="N34" s="49">
        <v>4</v>
      </c>
      <c r="O34" s="49">
        <v>3</v>
      </c>
      <c r="P34" s="49">
        <v>3.9</v>
      </c>
      <c r="Q34" s="49">
        <v>3.3</v>
      </c>
      <c r="R34" s="51">
        <v>3.9</v>
      </c>
      <c r="S34" s="50">
        <v>5.4</v>
      </c>
    </row>
    <row r="35" spans="1:19" s="1" customFormat="1" ht="12" customHeight="1">
      <c r="A35" s="123">
        <f t="shared" si="5"/>
        <v>2001</v>
      </c>
      <c r="B35" s="197">
        <v>5.3</v>
      </c>
      <c r="C35" s="104">
        <v>6.2</v>
      </c>
      <c r="D35" s="197">
        <v>3.7</v>
      </c>
      <c r="E35" s="197">
        <v>5.3</v>
      </c>
      <c r="F35" s="197">
        <v>6.6</v>
      </c>
      <c r="G35" s="197">
        <v>6.2</v>
      </c>
      <c r="H35" s="197">
        <v>0.1</v>
      </c>
      <c r="I35" s="201" t="s">
        <v>14</v>
      </c>
      <c r="J35" s="197">
        <v>6.4</v>
      </c>
      <c r="K35" s="199">
        <v>5.5</v>
      </c>
      <c r="M35" s="123">
        <f t="shared" si="6"/>
        <v>2001</v>
      </c>
      <c r="N35" s="197">
        <v>3.6</v>
      </c>
      <c r="O35" s="197">
        <v>2.6</v>
      </c>
      <c r="P35" s="197">
        <v>3.5</v>
      </c>
      <c r="Q35" s="197">
        <v>3.2</v>
      </c>
      <c r="R35" s="200">
        <v>3.5</v>
      </c>
      <c r="S35" s="199">
        <v>5.2</v>
      </c>
    </row>
    <row r="36" spans="1:19" s="1" customFormat="1" ht="12" customHeight="1">
      <c r="A36" s="13">
        <f t="shared" si="5"/>
        <v>2002</v>
      </c>
      <c r="B36" s="49">
        <v>5.18</v>
      </c>
      <c r="C36" s="42">
        <v>6.2</v>
      </c>
      <c r="D36" s="49">
        <v>2.54</v>
      </c>
      <c r="E36" s="49">
        <v>5.16</v>
      </c>
      <c r="F36" s="49">
        <v>6.63</v>
      </c>
      <c r="G36" s="49">
        <v>5.94</v>
      </c>
      <c r="H36" s="49">
        <v>2.8967000000000001</v>
      </c>
      <c r="I36" s="24" t="s">
        <v>14</v>
      </c>
      <c r="J36" s="49">
        <v>6.06</v>
      </c>
      <c r="K36" s="50">
        <v>5.28</v>
      </c>
      <c r="M36" s="13">
        <f t="shared" si="6"/>
        <v>2002</v>
      </c>
      <c r="N36" s="49">
        <v>3.3</v>
      </c>
      <c r="O36" s="49">
        <v>1.87</v>
      </c>
      <c r="P36" s="49">
        <v>3.22</v>
      </c>
      <c r="Q36" s="49">
        <v>3.18</v>
      </c>
      <c r="R36" s="51">
        <v>3.22</v>
      </c>
      <c r="S36" s="50">
        <v>5.04</v>
      </c>
    </row>
    <row r="37" spans="1:19" s="1" customFormat="1" ht="12" customHeight="1">
      <c r="A37" s="123">
        <f t="shared" si="5"/>
        <v>2003</v>
      </c>
      <c r="B37" s="197">
        <v>4.92</v>
      </c>
      <c r="C37" s="104">
        <v>6.42</v>
      </c>
      <c r="D37" s="197">
        <v>2.2400000000000002</v>
      </c>
      <c r="E37" s="197">
        <v>4.92</v>
      </c>
      <c r="F37" s="197">
        <v>6.6</v>
      </c>
      <c r="G37" s="197">
        <v>5.81</v>
      </c>
      <c r="H37" s="197">
        <v>2.1537009999999999</v>
      </c>
      <c r="I37" s="201" t="s">
        <v>14</v>
      </c>
      <c r="J37" s="197">
        <v>5.9</v>
      </c>
      <c r="K37" s="199">
        <v>5.05</v>
      </c>
      <c r="M37" s="123">
        <f t="shared" si="6"/>
        <v>2003</v>
      </c>
      <c r="N37" s="197">
        <v>2.88</v>
      </c>
      <c r="O37" s="197">
        <v>1.58</v>
      </c>
      <c r="P37" s="197">
        <v>2.81</v>
      </c>
      <c r="Q37" s="197">
        <v>2.84</v>
      </c>
      <c r="R37" s="200">
        <v>2.81</v>
      </c>
      <c r="S37" s="199">
        <v>4.8</v>
      </c>
    </row>
    <row r="38" spans="1:19" s="1" customFormat="1" ht="12" customHeight="1">
      <c r="A38" s="13">
        <f t="shared" si="5"/>
        <v>2004</v>
      </c>
      <c r="B38" s="49">
        <v>4.8600000000000003</v>
      </c>
      <c r="C38" s="42">
        <v>4.79</v>
      </c>
      <c r="D38" s="49">
        <v>2.4500000000000002</v>
      </c>
      <c r="E38" s="49">
        <v>4.84</v>
      </c>
      <c r="F38" s="49">
        <v>6.7</v>
      </c>
      <c r="G38" s="49">
        <v>5.48</v>
      </c>
      <c r="H38" s="49">
        <v>2.2478902000000001</v>
      </c>
      <c r="I38" s="24" t="s">
        <v>14</v>
      </c>
      <c r="J38" s="49">
        <v>5.8</v>
      </c>
      <c r="K38" s="50">
        <v>4.96</v>
      </c>
      <c r="M38" s="13">
        <f t="shared" si="6"/>
        <v>2004</v>
      </c>
      <c r="N38" s="49">
        <v>2.78</v>
      </c>
      <c r="O38" s="49">
        <v>2.62</v>
      </c>
      <c r="P38" s="49">
        <v>2.78</v>
      </c>
      <c r="Q38" s="49">
        <v>4.3499999999999996</v>
      </c>
      <c r="R38" s="51">
        <v>2.84</v>
      </c>
      <c r="S38" s="50">
        <v>4.76</v>
      </c>
    </row>
    <row r="39" spans="1:19" s="1" customFormat="1" ht="12" customHeight="1">
      <c r="A39" s="123">
        <f t="shared" si="5"/>
        <v>2005</v>
      </c>
      <c r="B39" s="197">
        <v>4.71</v>
      </c>
      <c r="C39" s="104">
        <v>4.05</v>
      </c>
      <c r="D39" s="197">
        <v>2.17</v>
      </c>
      <c r="E39" s="197">
        <v>4.68</v>
      </c>
      <c r="F39" s="197">
        <v>6.71</v>
      </c>
      <c r="G39" s="197">
        <v>4.7</v>
      </c>
      <c r="H39" s="197">
        <v>2.5323000000000002</v>
      </c>
      <c r="I39" s="201" t="s">
        <v>14</v>
      </c>
      <c r="J39" s="197">
        <v>5.22</v>
      </c>
      <c r="K39" s="199">
        <v>4.75</v>
      </c>
      <c r="M39" s="123">
        <f t="shared" si="6"/>
        <v>2005</v>
      </c>
      <c r="N39" s="197">
        <v>2.56</v>
      </c>
      <c r="O39" s="197">
        <v>2.81</v>
      </c>
      <c r="P39" s="197">
        <v>2.58</v>
      </c>
      <c r="Q39" s="197">
        <v>4.17</v>
      </c>
      <c r="R39" s="200">
        <v>2.63</v>
      </c>
      <c r="S39" s="199">
        <v>4.58</v>
      </c>
    </row>
    <row r="40" spans="1:19" s="1" customFormat="1" ht="12" customHeight="1">
      <c r="A40" s="13">
        <f t="shared" si="5"/>
        <v>2006</v>
      </c>
      <c r="B40" s="49">
        <v>4.55</v>
      </c>
      <c r="C40" s="42">
        <v>3.18</v>
      </c>
      <c r="D40" s="49">
        <v>3.24</v>
      </c>
      <c r="E40" s="49">
        <v>4.4800000000000004</v>
      </c>
      <c r="F40" s="49">
        <v>6.69</v>
      </c>
      <c r="G40" s="49">
        <v>4.4800000000000004</v>
      </c>
      <c r="H40" s="49">
        <v>3.36076</v>
      </c>
      <c r="I40" s="24" t="s">
        <v>14</v>
      </c>
      <c r="J40" s="49">
        <v>4.92</v>
      </c>
      <c r="K40" s="50">
        <v>4.53</v>
      </c>
      <c r="M40" s="13">
        <f t="shared" si="6"/>
        <v>2006</v>
      </c>
      <c r="N40" s="49">
        <v>2.5</v>
      </c>
      <c r="O40" s="49">
        <v>2.48</v>
      </c>
      <c r="P40" s="49">
        <v>2.4900000000000002</v>
      </c>
      <c r="Q40" s="49">
        <v>4.3099999999999996</v>
      </c>
      <c r="R40" s="51">
        <v>2.5499999999999998</v>
      </c>
      <c r="S40" s="50">
        <v>4.42</v>
      </c>
    </row>
    <row r="41" spans="1:19" s="1" customFormat="1" ht="12" customHeight="1">
      <c r="A41" s="123">
        <f t="shared" si="5"/>
        <v>2007</v>
      </c>
      <c r="B41" s="197">
        <v>4.42</v>
      </c>
      <c r="C41" s="104">
        <v>3.66</v>
      </c>
      <c r="D41" s="197">
        <v>4.18</v>
      </c>
      <c r="E41" s="197">
        <v>4.3899999999999997</v>
      </c>
      <c r="F41" s="197">
        <v>6.62</v>
      </c>
      <c r="G41" s="197">
        <v>4.37</v>
      </c>
      <c r="H41" s="197">
        <v>2.4087999999999998</v>
      </c>
      <c r="I41" s="201" t="s">
        <v>14</v>
      </c>
      <c r="J41" s="197">
        <v>4.72</v>
      </c>
      <c r="K41" s="199">
        <v>4.42</v>
      </c>
      <c r="M41" s="123">
        <f t="shared" si="6"/>
        <v>2007</v>
      </c>
      <c r="N41" s="197">
        <v>2.52</v>
      </c>
      <c r="O41" s="197">
        <v>2.46</v>
      </c>
      <c r="P41" s="197">
        <v>2.52</v>
      </c>
      <c r="Q41" s="197">
        <v>3.82</v>
      </c>
      <c r="R41" s="200">
        <v>2.54</v>
      </c>
      <c r="S41" s="199">
        <v>4.33</v>
      </c>
    </row>
    <row r="42" spans="1:19" s="1" customFormat="1" ht="12" customHeight="1">
      <c r="A42" s="13">
        <f t="shared" si="5"/>
        <v>2008</v>
      </c>
      <c r="B42" s="49">
        <v>4.3899999999999997</v>
      </c>
      <c r="C42" s="42">
        <v>3.65</v>
      </c>
      <c r="D42" s="49">
        <v>2.82</v>
      </c>
      <c r="E42" s="49">
        <v>4.28</v>
      </c>
      <c r="F42" s="49">
        <v>6.25</v>
      </c>
      <c r="G42" s="49">
        <v>4.2300000000000004</v>
      </c>
      <c r="H42" s="49">
        <v>1.8195322920322923</v>
      </c>
      <c r="I42" s="24" t="s">
        <v>14</v>
      </c>
      <c r="J42" s="49">
        <v>4.4800000000000004</v>
      </c>
      <c r="K42" s="50">
        <v>4.3</v>
      </c>
      <c r="M42" s="13">
        <f t="shared" si="6"/>
        <v>2008</v>
      </c>
      <c r="N42" s="49">
        <v>2.63</v>
      </c>
      <c r="O42" s="49">
        <v>2.58</v>
      </c>
      <c r="P42" s="49">
        <v>2.63</v>
      </c>
      <c r="Q42" s="49">
        <v>3.82</v>
      </c>
      <c r="R42" s="51">
        <v>2.65</v>
      </c>
      <c r="S42" s="50">
        <v>4.22</v>
      </c>
    </row>
    <row r="43" spans="1:19" s="1" customFormat="1" ht="12" customHeight="1">
      <c r="A43" s="123">
        <f t="shared" si="5"/>
        <v>2009</v>
      </c>
      <c r="B43" s="197">
        <v>4.32</v>
      </c>
      <c r="C43" s="104">
        <v>3.87</v>
      </c>
      <c r="D43" s="197">
        <v>0.99</v>
      </c>
      <c r="E43" s="197">
        <v>4.17</v>
      </c>
      <c r="F43" s="197">
        <v>5.49</v>
      </c>
      <c r="G43" s="197">
        <v>4.12</v>
      </c>
      <c r="H43" s="197">
        <v>0.86</v>
      </c>
      <c r="I43" s="201" t="s">
        <v>14</v>
      </c>
      <c r="J43" s="197">
        <v>4.2699999999999996</v>
      </c>
      <c r="K43" s="199">
        <v>4.18</v>
      </c>
      <c r="M43" s="123">
        <f t="shared" si="6"/>
        <v>2009</v>
      </c>
      <c r="N43" s="197">
        <v>2.6</v>
      </c>
      <c r="O43" s="197">
        <v>2.56</v>
      </c>
      <c r="P43" s="197">
        <v>2.59</v>
      </c>
      <c r="Q43" s="198" t="s">
        <v>74</v>
      </c>
      <c r="R43" s="200">
        <v>2.59</v>
      </c>
      <c r="S43" s="199">
        <v>4.13</v>
      </c>
    </row>
    <row r="44" spans="1:19" s="1" customFormat="1" ht="15.6" customHeight="1">
      <c r="A44" s="13">
        <f t="shared" si="5"/>
        <v>2010</v>
      </c>
      <c r="B44" s="49">
        <v>4.22</v>
      </c>
      <c r="C44" s="42">
        <v>3.87</v>
      </c>
      <c r="D44" s="49">
        <v>0.77</v>
      </c>
      <c r="E44" s="49">
        <v>4.12</v>
      </c>
      <c r="F44" s="49">
        <v>4.96</v>
      </c>
      <c r="G44" s="49">
        <v>4.05</v>
      </c>
      <c r="H44" s="49">
        <v>0.71</v>
      </c>
      <c r="I44" s="24" t="s">
        <v>14</v>
      </c>
      <c r="J44" s="49">
        <v>4.13</v>
      </c>
      <c r="K44" s="50">
        <v>4.12</v>
      </c>
      <c r="M44" s="13">
        <f t="shared" ref="M44" si="7">A20</f>
        <v>2010</v>
      </c>
      <c r="N44" s="49">
        <v>3.1</v>
      </c>
      <c r="O44" s="49">
        <v>3.32</v>
      </c>
      <c r="P44" s="49">
        <v>3.12</v>
      </c>
      <c r="Q44" s="52" t="s">
        <v>74</v>
      </c>
      <c r="R44" s="51">
        <v>3.12</v>
      </c>
      <c r="S44" s="50">
        <v>4.0999999999999996</v>
      </c>
    </row>
    <row r="45" spans="1:19" s="1" customFormat="1" ht="12" customHeight="1">
      <c r="A45" s="123">
        <f t="shared" si="5"/>
        <v>2011</v>
      </c>
      <c r="B45" s="197">
        <v>4.13</v>
      </c>
      <c r="C45" s="104">
        <v>3.74</v>
      </c>
      <c r="D45" s="197">
        <v>1.26</v>
      </c>
      <c r="E45" s="197">
        <v>4.0599999999999996</v>
      </c>
      <c r="F45" s="197">
        <v>4.51</v>
      </c>
      <c r="G45" s="197">
        <v>4.03</v>
      </c>
      <c r="H45" s="197">
        <v>0.49</v>
      </c>
      <c r="I45" s="201" t="s">
        <v>14</v>
      </c>
      <c r="J45" s="197">
        <v>4.05</v>
      </c>
      <c r="K45" s="199">
        <v>4.0599999999999996</v>
      </c>
      <c r="M45" s="123">
        <f t="shared" ref="M45:M46" si="8">A21</f>
        <v>2011</v>
      </c>
      <c r="N45" s="197">
        <v>3.16</v>
      </c>
      <c r="O45" s="197">
        <v>3.23</v>
      </c>
      <c r="P45" s="197">
        <v>3.17</v>
      </c>
      <c r="Q45" s="198" t="s">
        <v>74</v>
      </c>
      <c r="R45" s="200">
        <v>3.17</v>
      </c>
      <c r="S45" s="199">
        <v>4.05</v>
      </c>
    </row>
    <row r="46" spans="1:19" s="1" customFormat="1" ht="12" customHeight="1">
      <c r="A46" s="13">
        <f t="shared" si="5"/>
        <v>2012</v>
      </c>
      <c r="B46" s="49">
        <v>3.98</v>
      </c>
      <c r="C46" s="42">
        <v>3.73</v>
      </c>
      <c r="D46" s="49">
        <v>0.05</v>
      </c>
      <c r="E46" s="49">
        <v>3.87</v>
      </c>
      <c r="F46" s="49">
        <v>4.3600000000000003</v>
      </c>
      <c r="G46" s="49">
        <v>3.82</v>
      </c>
      <c r="H46" s="49">
        <v>2.5499999999999998</v>
      </c>
      <c r="I46" s="24" t="s">
        <v>14</v>
      </c>
      <c r="J46" s="49">
        <v>3.86</v>
      </c>
      <c r="K46" s="50">
        <v>3.86</v>
      </c>
      <c r="M46" s="13">
        <f t="shared" si="8"/>
        <v>2012</v>
      </c>
      <c r="N46" s="49" t="s">
        <v>132</v>
      </c>
      <c r="O46" s="49" t="s">
        <v>132</v>
      </c>
      <c r="P46" s="49" t="s">
        <v>132</v>
      </c>
      <c r="Q46" s="52" t="s">
        <v>74</v>
      </c>
      <c r="R46" s="49" t="s">
        <v>133</v>
      </c>
      <c r="S46" s="50">
        <v>3.86</v>
      </c>
    </row>
    <row r="47" spans="1:19" s="1" customFormat="1" ht="12" customHeight="1">
      <c r="A47" s="123">
        <f t="shared" si="5"/>
        <v>2013</v>
      </c>
      <c r="B47" s="197">
        <v>3.8</v>
      </c>
      <c r="C47" s="104">
        <v>3.68</v>
      </c>
      <c r="D47" s="197">
        <v>7.0000000000000007E-2</v>
      </c>
      <c r="E47" s="197">
        <v>3.7</v>
      </c>
      <c r="F47" s="197">
        <v>4.3499999999999996</v>
      </c>
      <c r="G47" s="197">
        <v>3.89</v>
      </c>
      <c r="H47" s="197">
        <v>2.54</v>
      </c>
      <c r="I47" s="201" t="s">
        <v>14</v>
      </c>
      <c r="J47" s="197">
        <v>3.92</v>
      </c>
      <c r="K47" s="199">
        <v>3.71</v>
      </c>
      <c r="M47" s="123">
        <f t="shared" ref="M47" si="9">A23</f>
        <v>2013</v>
      </c>
      <c r="N47" s="197" t="s">
        <v>132</v>
      </c>
      <c r="O47" s="197" t="s">
        <v>132</v>
      </c>
      <c r="P47" s="197" t="s">
        <v>132</v>
      </c>
      <c r="Q47" s="198" t="s">
        <v>74</v>
      </c>
      <c r="R47" s="197" t="s">
        <v>133</v>
      </c>
      <c r="S47" s="199">
        <v>3.71</v>
      </c>
    </row>
    <row r="48" spans="1:19" s="1" customFormat="1" ht="12" customHeight="1">
      <c r="A48" s="13">
        <f t="shared" si="5"/>
        <v>2014</v>
      </c>
      <c r="B48" s="49">
        <v>3.53</v>
      </c>
      <c r="C48" s="42">
        <v>3.68</v>
      </c>
      <c r="D48" s="49">
        <v>0.04</v>
      </c>
      <c r="E48" s="49">
        <v>3.4</v>
      </c>
      <c r="F48" s="49">
        <v>4.3499999999999996</v>
      </c>
      <c r="G48" s="49">
        <v>3.81</v>
      </c>
      <c r="H48" s="49">
        <v>2.5099999999999998</v>
      </c>
      <c r="I48" s="24" t="s">
        <v>14</v>
      </c>
      <c r="J48" s="49">
        <v>3.84</v>
      </c>
      <c r="K48" s="50">
        <v>3.44</v>
      </c>
      <c r="M48" s="13">
        <f t="shared" ref="M48" si="10">A24</f>
        <v>2014</v>
      </c>
      <c r="N48" s="49" t="s">
        <v>132</v>
      </c>
      <c r="O48" s="49" t="s">
        <v>132</v>
      </c>
      <c r="P48" s="49" t="s">
        <v>132</v>
      </c>
      <c r="Q48" s="52" t="s">
        <v>74</v>
      </c>
      <c r="R48" s="49" t="s">
        <v>133</v>
      </c>
      <c r="S48" s="50">
        <v>3.44</v>
      </c>
    </row>
    <row r="49" spans="1:45" s="1" customFormat="1" ht="12" customHeight="1" thickBot="1">
      <c r="A49" s="130">
        <f t="shared" si="5"/>
        <v>2015</v>
      </c>
      <c r="B49" s="202">
        <v>3.35</v>
      </c>
      <c r="C49" s="107">
        <v>3.66</v>
      </c>
      <c r="D49" s="202">
        <v>-0.2</v>
      </c>
      <c r="E49" s="202">
        <v>3.26</v>
      </c>
      <c r="F49" s="202">
        <v>4.3499999999999996</v>
      </c>
      <c r="G49" s="202">
        <v>3.81</v>
      </c>
      <c r="H49" s="202">
        <v>2.44</v>
      </c>
      <c r="I49" s="203" t="s">
        <v>14</v>
      </c>
      <c r="J49" s="202">
        <v>3.85</v>
      </c>
      <c r="K49" s="204">
        <v>3.31</v>
      </c>
      <c r="M49" s="130">
        <f t="shared" ref="M49" si="11">A25</f>
        <v>2015</v>
      </c>
      <c r="N49" s="202" t="s">
        <v>132</v>
      </c>
      <c r="O49" s="202" t="s">
        <v>132</v>
      </c>
      <c r="P49" s="202" t="s">
        <v>132</v>
      </c>
      <c r="Q49" s="205" t="s">
        <v>74</v>
      </c>
      <c r="R49" s="202" t="s">
        <v>133</v>
      </c>
      <c r="S49" s="204">
        <v>3.31</v>
      </c>
      <c r="T49" s="22"/>
    </row>
    <row r="50" spans="1:45" s="1" customFormat="1" ht="12" customHeight="1" thickTop="1">
      <c r="A50" s="1" t="s">
        <v>145</v>
      </c>
      <c r="B50" s="21"/>
      <c r="C50" s="21"/>
      <c r="D50" s="20"/>
      <c r="E50" s="18"/>
      <c r="F50" s="20"/>
      <c r="G50" s="20"/>
      <c r="H50" s="20"/>
      <c r="I50" s="20"/>
      <c r="J50" s="18"/>
      <c r="K50" s="18"/>
      <c r="M50" s="1" t="s">
        <v>244</v>
      </c>
      <c r="N50" s="21"/>
      <c r="O50" s="21"/>
      <c r="P50" s="18"/>
      <c r="Q50" s="20"/>
      <c r="R50" s="18"/>
      <c r="S50" s="18"/>
    </row>
    <row r="51" spans="1:45" s="1" customFormat="1" ht="12" customHeight="1">
      <c r="A51" s="5" t="s">
        <v>146</v>
      </c>
      <c r="B51" s="20"/>
      <c r="C51" s="20"/>
      <c r="D51" s="20"/>
      <c r="E51" s="18"/>
      <c r="F51" s="20"/>
      <c r="G51" s="20"/>
      <c r="H51" s="20"/>
      <c r="I51" s="20"/>
      <c r="J51" s="18"/>
      <c r="K51" s="18"/>
      <c r="M51" s="5" t="s">
        <v>245</v>
      </c>
      <c r="N51" s="20"/>
      <c r="O51" s="20"/>
      <c r="P51" s="18"/>
      <c r="Q51" s="20"/>
      <c r="R51" s="18"/>
      <c r="S51" s="18"/>
    </row>
    <row r="52" spans="1:45" s="1" customFormat="1" ht="12" customHeight="1" thickBot="1">
      <c r="A52" s="87" t="s">
        <v>144</v>
      </c>
      <c r="B52" s="89"/>
      <c r="C52" s="134"/>
      <c r="D52" s="134"/>
      <c r="E52" s="158"/>
      <c r="F52" s="134"/>
      <c r="G52" s="134"/>
      <c r="H52" s="134"/>
      <c r="I52" s="134"/>
      <c r="J52" s="158"/>
      <c r="K52" s="158"/>
      <c r="L52" s="5"/>
      <c r="M52" s="21" t="s">
        <v>243</v>
      </c>
      <c r="N52" s="21"/>
      <c r="O52" s="209"/>
      <c r="P52" s="209"/>
      <c r="Q52" s="209"/>
      <c r="R52" s="209"/>
      <c r="S52" s="209"/>
      <c r="T52" s="209"/>
      <c r="U52" s="5"/>
      <c r="V52" s="5"/>
      <c r="W52" s="5"/>
      <c r="X52" s="2"/>
      <c r="Y52" s="22"/>
      <c r="Z52" s="20"/>
      <c r="AA52" s="20"/>
      <c r="AB52" s="18"/>
      <c r="AC52" s="20"/>
      <c r="AD52" s="20"/>
      <c r="AE52" s="20"/>
      <c r="AF52" s="20"/>
      <c r="AG52" s="18"/>
      <c r="AH52" s="18"/>
      <c r="AI52" s="21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s="1" customFormat="1" ht="11.25" customHeight="1" thickTop="1" thickBot="1">
      <c r="A53" s="2"/>
      <c r="C53" s="20"/>
      <c r="D53" s="20"/>
      <c r="E53" s="18"/>
      <c r="F53" s="20"/>
      <c r="G53" s="20"/>
      <c r="H53" s="20"/>
      <c r="I53" s="20"/>
      <c r="J53" s="18"/>
      <c r="K53" s="18"/>
      <c r="L53" s="18"/>
      <c r="M53" s="134" t="s">
        <v>242</v>
      </c>
      <c r="N53" s="88"/>
      <c r="O53" s="88"/>
      <c r="P53" s="88"/>
      <c r="Q53" s="134"/>
      <c r="R53" s="158"/>
      <c r="S53" s="158"/>
      <c r="T53" s="18"/>
      <c r="U53" s="18"/>
      <c r="V53" s="20"/>
      <c r="W53" s="18"/>
      <c r="X53" s="2"/>
      <c r="Z53" s="20"/>
      <c r="AA53" s="20"/>
      <c r="AB53" s="18"/>
      <c r="AC53" s="20"/>
      <c r="AD53" s="20"/>
      <c r="AE53" s="20"/>
      <c r="AF53" s="20"/>
      <c r="AG53" s="18"/>
      <c r="AH53" s="18"/>
      <c r="AI53" s="2"/>
      <c r="AJ53" s="5"/>
      <c r="AK53" s="5"/>
      <c r="AL53" s="5"/>
      <c r="AM53" s="20"/>
      <c r="AN53" s="18"/>
      <c r="AO53" s="18"/>
      <c r="AP53" s="18"/>
      <c r="AQ53" s="18"/>
      <c r="AR53" s="20"/>
      <c r="AS53" s="18"/>
    </row>
    <row r="54" spans="1:45" s="1" customFormat="1" ht="10.8" thickTop="1">
      <c r="A54" s="2"/>
      <c r="B54" s="20"/>
      <c r="C54" s="20"/>
      <c r="D54" s="20"/>
      <c r="E54" s="18"/>
      <c r="F54" s="20"/>
      <c r="G54" s="20"/>
      <c r="H54" s="20"/>
      <c r="I54" s="20"/>
      <c r="J54" s="18"/>
      <c r="K54" s="18"/>
      <c r="M54" s="19"/>
      <c r="N54" s="20"/>
      <c r="O54" s="20"/>
      <c r="P54" s="18"/>
      <c r="Q54" s="20"/>
      <c r="R54" s="18"/>
      <c r="S54" s="18"/>
    </row>
    <row r="55" spans="1:45" s="1" customFormat="1">
      <c r="A55" s="2"/>
      <c r="B55" s="20"/>
      <c r="C55" s="20"/>
      <c r="D55" s="20"/>
      <c r="E55" s="18"/>
      <c r="F55" s="20"/>
      <c r="G55" s="20"/>
      <c r="H55" s="20"/>
      <c r="I55" s="20"/>
      <c r="J55" s="18"/>
      <c r="K55" s="18"/>
      <c r="M55" s="19"/>
      <c r="N55" s="20"/>
      <c r="O55" s="20"/>
      <c r="P55" s="18"/>
      <c r="Q55" s="20"/>
      <c r="R55" s="18"/>
      <c r="S55" s="18"/>
    </row>
    <row r="56" spans="1:45" s="1" customFormat="1">
      <c r="A56" s="2"/>
      <c r="B56" s="20"/>
      <c r="C56" s="20"/>
      <c r="D56" s="20"/>
      <c r="E56" s="18"/>
      <c r="F56" s="20"/>
      <c r="G56" s="20"/>
      <c r="H56" s="20"/>
      <c r="I56" s="20"/>
      <c r="J56" s="18"/>
      <c r="K56" s="18"/>
      <c r="M56" s="19"/>
      <c r="N56" s="20"/>
      <c r="O56" s="20"/>
      <c r="P56" s="18"/>
      <c r="Q56" s="20"/>
      <c r="R56" s="18"/>
      <c r="S56" s="18"/>
    </row>
    <row r="57" spans="1:45" s="1" customFormat="1">
      <c r="A57" s="2"/>
      <c r="B57" s="20"/>
      <c r="C57" s="20"/>
      <c r="D57" s="20"/>
      <c r="E57" s="18"/>
      <c r="F57" s="20"/>
      <c r="G57" s="20"/>
      <c r="H57" s="20"/>
      <c r="I57" s="20"/>
      <c r="J57" s="18"/>
      <c r="K57" s="18"/>
      <c r="M57" s="19"/>
      <c r="N57" s="20"/>
      <c r="O57" s="20"/>
      <c r="P57" s="18"/>
      <c r="Q57" s="20"/>
      <c r="R57" s="18"/>
      <c r="S57" s="18"/>
    </row>
    <row r="58" spans="1:45" s="1" customFormat="1">
      <c r="A58" s="2"/>
      <c r="B58" s="20"/>
      <c r="C58" s="20"/>
      <c r="D58" s="20"/>
      <c r="E58" s="18"/>
      <c r="F58" s="20"/>
      <c r="G58" s="20"/>
      <c r="H58" s="20"/>
      <c r="I58" s="20"/>
      <c r="J58" s="18"/>
      <c r="K58" s="18"/>
      <c r="M58" s="19"/>
      <c r="N58" s="20"/>
      <c r="O58" s="20"/>
      <c r="P58" s="18"/>
      <c r="Q58" s="20"/>
      <c r="R58" s="18"/>
      <c r="S58" s="18"/>
    </row>
    <row r="59" spans="1:45" s="1" customFormat="1">
      <c r="A59" s="2"/>
      <c r="B59" s="20"/>
      <c r="C59" s="20"/>
      <c r="D59" s="20"/>
      <c r="E59" s="18"/>
      <c r="F59" s="20"/>
      <c r="G59" s="20"/>
      <c r="H59" s="20"/>
      <c r="I59" s="20"/>
      <c r="J59" s="18"/>
      <c r="K59" s="18"/>
      <c r="M59" s="19"/>
      <c r="N59" s="20"/>
      <c r="O59" s="20"/>
      <c r="P59" s="18"/>
      <c r="Q59" s="20"/>
      <c r="R59" s="18"/>
      <c r="S59" s="18"/>
    </row>
    <row r="60" spans="1:45" s="1" customFormat="1">
      <c r="A60" s="2"/>
      <c r="B60" s="20"/>
      <c r="C60" s="20"/>
      <c r="D60" s="20"/>
      <c r="E60" s="18"/>
      <c r="F60" s="20"/>
      <c r="G60" s="20"/>
      <c r="H60" s="20"/>
      <c r="I60" s="20"/>
      <c r="J60" s="18"/>
      <c r="K60" s="18"/>
      <c r="M60" s="19"/>
      <c r="N60" s="20"/>
      <c r="O60" s="20"/>
      <c r="P60" s="18"/>
      <c r="Q60" s="20"/>
      <c r="R60" s="18"/>
      <c r="S60" s="18"/>
    </row>
    <row r="61" spans="1:45" s="1" customFormat="1">
      <c r="A61" s="2"/>
      <c r="B61" s="20"/>
      <c r="C61" s="20"/>
      <c r="D61" s="20"/>
      <c r="E61" s="18"/>
      <c r="F61" s="20"/>
      <c r="G61" s="20"/>
      <c r="H61" s="20"/>
      <c r="I61" s="20"/>
      <c r="J61" s="18"/>
      <c r="K61" s="18"/>
      <c r="M61" s="19"/>
      <c r="N61" s="20"/>
      <c r="O61" s="20"/>
      <c r="P61" s="18"/>
      <c r="Q61" s="20"/>
      <c r="R61" s="18"/>
      <c r="S61" s="18"/>
    </row>
    <row r="62" spans="1:45" s="1" customFormat="1">
      <c r="A62" s="2"/>
      <c r="B62" s="20"/>
      <c r="C62" s="20"/>
      <c r="D62" s="20"/>
      <c r="E62" s="18"/>
      <c r="F62" s="20"/>
      <c r="G62" s="20"/>
      <c r="H62" s="20"/>
      <c r="I62" s="20"/>
      <c r="J62" s="18"/>
      <c r="K62" s="18"/>
      <c r="M62" s="19"/>
      <c r="N62" s="20"/>
      <c r="O62" s="20"/>
      <c r="P62" s="18"/>
      <c r="Q62" s="20"/>
      <c r="R62" s="18"/>
      <c r="S62" s="18"/>
    </row>
    <row r="63" spans="1:45" s="1" customFormat="1">
      <c r="A63" s="2"/>
      <c r="B63" s="20"/>
      <c r="C63" s="20"/>
      <c r="D63" s="20"/>
      <c r="E63" s="18"/>
      <c r="F63" s="20"/>
      <c r="G63" s="20"/>
      <c r="H63" s="20"/>
      <c r="I63" s="20"/>
      <c r="J63" s="18"/>
      <c r="K63" s="18"/>
      <c r="M63" s="19"/>
      <c r="N63" s="20"/>
      <c r="O63" s="20"/>
      <c r="P63" s="18"/>
      <c r="Q63" s="20"/>
      <c r="R63" s="18"/>
      <c r="S63" s="18"/>
    </row>
    <row r="64" spans="1:45" s="1" customFormat="1">
      <c r="A64" s="2"/>
      <c r="B64" s="20"/>
      <c r="C64" s="20"/>
      <c r="D64" s="20"/>
      <c r="E64" s="18"/>
      <c r="F64" s="20"/>
      <c r="G64" s="20"/>
      <c r="H64" s="20"/>
      <c r="I64" s="20"/>
      <c r="J64" s="18"/>
      <c r="K64" s="18"/>
      <c r="M64" s="19"/>
      <c r="N64" s="20"/>
      <c r="O64" s="20"/>
      <c r="P64" s="18"/>
      <c r="Q64" s="20"/>
      <c r="R64" s="18"/>
      <c r="S64" s="18"/>
    </row>
    <row r="65" spans="1:19" s="1" customFormat="1">
      <c r="A65" s="2"/>
      <c r="B65" s="20"/>
      <c r="C65" s="20"/>
      <c r="D65" s="20"/>
      <c r="E65" s="18"/>
      <c r="F65" s="20"/>
      <c r="G65" s="20"/>
      <c r="H65" s="20"/>
      <c r="I65" s="20"/>
      <c r="J65" s="18"/>
      <c r="K65" s="18"/>
      <c r="M65" s="19"/>
      <c r="N65" s="20"/>
      <c r="O65" s="20"/>
      <c r="P65" s="18"/>
      <c r="Q65" s="20"/>
      <c r="R65" s="18"/>
      <c r="S65" s="18"/>
    </row>
    <row r="66" spans="1:19" s="1" customFormat="1">
      <c r="A66" s="2"/>
      <c r="B66" s="20"/>
      <c r="C66" s="20"/>
      <c r="D66" s="20"/>
      <c r="E66" s="18"/>
      <c r="F66" s="20"/>
      <c r="G66" s="20"/>
      <c r="H66" s="20"/>
      <c r="I66" s="20"/>
      <c r="J66" s="18"/>
      <c r="K66" s="18"/>
      <c r="M66" s="19"/>
      <c r="N66" s="20"/>
      <c r="O66" s="20"/>
      <c r="P66" s="18"/>
      <c r="Q66" s="20"/>
      <c r="R66" s="18"/>
      <c r="S66" s="18"/>
    </row>
    <row r="67" spans="1:19" s="1" customFormat="1">
      <c r="A67" s="2"/>
      <c r="B67" s="20"/>
      <c r="C67" s="20"/>
      <c r="D67" s="20"/>
      <c r="E67" s="18"/>
      <c r="F67" s="20"/>
      <c r="G67" s="20"/>
      <c r="H67" s="20"/>
      <c r="I67" s="20"/>
      <c r="J67" s="18"/>
      <c r="K67" s="18"/>
      <c r="M67" s="19"/>
      <c r="N67" s="20"/>
      <c r="O67" s="20"/>
      <c r="P67" s="18"/>
      <c r="Q67" s="20"/>
      <c r="R67" s="18"/>
      <c r="S67" s="18"/>
    </row>
    <row r="68" spans="1:19" s="1" customFormat="1">
      <c r="A68" s="2"/>
      <c r="B68" s="20"/>
      <c r="C68" s="20"/>
      <c r="D68" s="20"/>
      <c r="E68" s="18"/>
      <c r="F68" s="20"/>
      <c r="G68" s="20"/>
      <c r="H68" s="20"/>
      <c r="I68" s="20"/>
      <c r="J68" s="18"/>
      <c r="K68" s="18"/>
      <c r="M68" s="19"/>
      <c r="N68" s="20"/>
      <c r="O68" s="20"/>
      <c r="P68" s="18"/>
      <c r="Q68" s="20"/>
      <c r="R68" s="18"/>
      <c r="S68" s="18"/>
    </row>
    <row r="69" spans="1:19" s="1" customFormat="1">
      <c r="A69" s="2"/>
      <c r="B69" s="20"/>
      <c r="C69" s="20"/>
      <c r="D69" s="20"/>
      <c r="E69" s="18"/>
      <c r="F69" s="20"/>
      <c r="G69" s="20"/>
      <c r="H69" s="20"/>
      <c r="I69" s="20"/>
      <c r="J69" s="18"/>
      <c r="K69" s="18"/>
      <c r="M69" s="19"/>
      <c r="N69" s="20"/>
      <c r="O69" s="20"/>
      <c r="P69" s="18"/>
      <c r="Q69" s="20"/>
      <c r="R69" s="18"/>
      <c r="S69" s="18"/>
    </row>
    <row r="70" spans="1:19" s="1" customFormat="1">
      <c r="A70" s="2"/>
      <c r="B70" s="20"/>
      <c r="C70" s="20"/>
      <c r="D70" s="20"/>
      <c r="E70" s="18"/>
      <c r="F70" s="20"/>
      <c r="G70" s="20"/>
      <c r="H70" s="20"/>
      <c r="I70" s="20"/>
      <c r="J70" s="18"/>
      <c r="K70" s="18"/>
      <c r="M70" s="19"/>
      <c r="N70" s="20"/>
      <c r="O70" s="20"/>
      <c r="P70" s="18"/>
      <c r="Q70" s="20"/>
      <c r="R70" s="18"/>
      <c r="S70" s="18"/>
    </row>
    <row r="71" spans="1:19" s="1" customFormat="1">
      <c r="A71" s="2"/>
      <c r="B71" s="20"/>
      <c r="C71" s="20"/>
      <c r="D71" s="20"/>
      <c r="E71" s="18"/>
      <c r="F71" s="20"/>
      <c r="G71" s="20"/>
      <c r="H71" s="20"/>
      <c r="I71" s="20"/>
      <c r="J71" s="18"/>
      <c r="K71" s="18"/>
      <c r="M71" s="19"/>
      <c r="N71" s="20"/>
      <c r="O71" s="20"/>
      <c r="P71" s="18"/>
      <c r="Q71" s="20"/>
      <c r="R71" s="18"/>
      <c r="S71" s="18"/>
    </row>
    <row r="72" spans="1:19" s="1" customFormat="1">
      <c r="A72" s="2"/>
      <c r="B72" s="20"/>
      <c r="C72" s="20"/>
      <c r="D72" s="20"/>
      <c r="E72" s="18"/>
      <c r="F72" s="20"/>
      <c r="G72" s="20"/>
      <c r="H72" s="20"/>
      <c r="I72" s="20"/>
      <c r="J72" s="18"/>
      <c r="K72" s="18"/>
      <c r="M72" s="19"/>
      <c r="N72" s="20"/>
      <c r="O72" s="20"/>
      <c r="P72" s="18"/>
      <c r="Q72" s="20"/>
      <c r="R72" s="18"/>
      <c r="S72" s="18"/>
    </row>
    <row r="73" spans="1:19" s="1" customFormat="1">
      <c r="A73" s="2"/>
      <c r="B73" s="20"/>
      <c r="C73" s="20"/>
      <c r="D73" s="20"/>
      <c r="E73" s="18"/>
      <c r="F73" s="20"/>
      <c r="G73" s="20"/>
      <c r="H73" s="20"/>
      <c r="I73" s="20"/>
      <c r="J73" s="18"/>
      <c r="K73" s="18"/>
      <c r="M73" s="19"/>
      <c r="N73" s="20"/>
      <c r="O73" s="20"/>
      <c r="P73" s="18"/>
      <c r="Q73" s="20"/>
      <c r="R73" s="18"/>
      <c r="S73" s="18"/>
    </row>
    <row r="74" spans="1:19" s="1" customFormat="1">
      <c r="A74" s="2"/>
      <c r="B74" s="20"/>
      <c r="C74" s="20"/>
      <c r="D74" s="20"/>
      <c r="E74" s="18"/>
      <c r="F74" s="20"/>
      <c r="G74" s="20"/>
      <c r="H74" s="20"/>
      <c r="I74" s="20"/>
      <c r="J74" s="18"/>
      <c r="K74" s="18"/>
      <c r="M74" s="19"/>
      <c r="N74" s="20"/>
      <c r="O74" s="20"/>
      <c r="P74" s="18"/>
      <c r="Q74" s="20"/>
      <c r="R74" s="18"/>
      <c r="S74" s="18"/>
    </row>
    <row r="75" spans="1:19" s="1" customFormat="1">
      <c r="A75" s="2"/>
      <c r="B75" s="20"/>
      <c r="C75" s="20"/>
      <c r="D75" s="20"/>
      <c r="E75" s="18"/>
      <c r="F75" s="20"/>
      <c r="G75" s="20"/>
      <c r="H75" s="20"/>
      <c r="I75" s="20"/>
      <c r="J75" s="18"/>
      <c r="K75" s="18"/>
      <c r="M75" s="19"/>
      <c r="N75" s="20"/>
      <c r="O75" s="20"/>
      <c r="P75" s="18"/>
      <c r="Q75" s="20"/>
      <c r="R75" s="18"/>
      <c r="S75" s="18"/>
    </row>
    <row r="76" spans="1:19" s="1" customFormat="1">
      <c r="A76" s="2"/>
      <c r="B76" s="20"/>
      <c r="C76" s="20"/>
      <c r="D76" s="20"/>
      <c r="E76" s="18"/>
      <c r="F76" s="20"/>
      <c r="G76" s="20"/>
      <c r="H76" s="20"/>
      <c r="I76" s="20"/>
      <c r="J76" s="18"/>
      <c r="K76" s="18"/>
      <c r="M76" s="19"/>
      <c r="N76" s="20"/>
      <c r="O76" s="20"/>
      <c r="P76" s="18"/>
      <c r="Q76" s="20"/>
      <c r="R76" s="18"/>
      <c r="S76" s="18"/>
    </row>
    <row r="77" spans="1:19" s="1" customFormat="1">
      <c r="A77" s="2"/>
      <c r="B77" s="20"/>
      <c r="C77" s="20"/>
      <c r="D77" s="20"/>
      <c r="E77" s="18"/>
      <c r="F77" s="20"/>
      <c r="G77" s="20"/>
      <c r="H77" s="20"/>
      <c r="I77" s="20"/>
      <c r="J77" s="18"/>
      <c r="K77" s="18"/>
      <c r="M77" s="19"/>
      <c r="N77" s="20"/>
      <c r="O77" s="20"/>
      <c r="P77" s="18"/>
      <c r="Q77" s="20"/>
      <c r="R77" s="18"/>
      <c r="S77" s="18"/>
    </row>
    <row r="78" spans="1:19" s="1" customFormat="1">
      <c r="A78" s="2"/>
      <c r="B78" s="20"/>
      <c r="C78" s="20"/>
      <c r="D78" s="20"/>
      <c r="E78" s="18"/>
      <c r="F78" s="20"/>
      <c r="G78" s="20"/>
      <c r="H78" s="20"/>
      <c r="I78" s="20"/>
      <c r="J78" s="18"/>
      <c r="K78" s="18"/>
      <c r="M78" s="19"/>
      <c r="N78" s="20"/>
      <c r="O78" s="20"/>
      <c r="P78" s="18"/>
      <c r="Q78" s="20"/>
      <c r="R78" s="18"/>
      <c r="S78" s="18"/>
    </row>
    <row r="79" spans="1:19" s="1" customFormat="1">
      <c r="A79" s="2"/>
      <c r="B79" s="20"/>
      <c r="C79" s="20"/>
      <c r="D79" s="20"/>
      <c r="E79" s="18"/>
      <c r="F79" s="20"/>
      <c r="G79" s="20"/>
      <c r="H79" s="20"/>
      <c r="I79" s="20"/>
      <c r="J79" s="18"/>
      <c r="K79" s="18"/>
      <c r="M79" s="19"/>
      <c r="N79" s="20"/>
      <c r="O79" s="20"/>
      <c r="P79" s="18"/>
      <c r="Q79" s="20"/>
      <c r="R79" s="18"/>
      <c r="S79" s="18"/>
    </row>
    <row r="80" spans="1:19" s="1" customFormat="1">
      <c r="A80" s="2"/>
      <c r="B80" s="20"/>
      <c r="C80" s="20"/>
      <c r="D80" s="20"/>
      <c r="E80" s="18"/>
      <c r="F80" s="20"/>
      <c r="G80" s="20"/>
      <c r="H80" s="20"/>
      <c r="I80" s="20"/>
      <c r="J80" s="18"/>
      <c r="K80" s="18"/>
      <c r="M80" s="19"/>
      <c r="N80" s="20"/>
      <c r="O80" s="20"/>
      <c r="P80" s="18"/>
      <c r="Q80" s="20"/>
      <c r="R80" s="18"/>
      <c r="S80" s="18"/>
    </row>
    <row r="81" spans="1:19" s="1" customFormat="1">
      <c r="A81" s="2"/>
      <c r="B81" s="20"/>
      <c r="C81" s="20"/>
      <c r="D81" s="20"/>
      <c r="E81" s="18"/>
      <c r="F81" s="20"/>
      <c r="G81" s="20"/>
      <c r="H81" s="20"/>
      <c r="I81" s="20"/>
      <c r="J81" s="18"/>
      <c r="K81" s="18"/>
      <c r="M81" s="19"/>
      <c r="N81" s="20"/>
      <c r="O81" s="20"/>
      <c r="P81" s="18"/>
      <c r="Q81" s="20"/>
      <c r="R81" s="18"/>
      <c r="S81" s="18"/>
    </row>
    <row r="82" spans="1:19" s="1" customFormat="1">
      <c r="A82" s="2"/>
      <c r="B82" s="20"/>
      <c r="C82" s="20"/>
      <c r="D82" s="20"/>
      <c r="E82" s="18"/>
      <c r="F82" s="20"/>
      <c r="G82" s="20"/>
      <c r="H82" s="20"/>
      <c r="I82" s="20"/>
      <c r="J82" s="18"/>
      <c r="K82" s="18"/>
      <c r="M82" s="19"/>
      <c r="N82" s="20"/>
      <c r="O82" s="20"/>
      <c r="P82" s="18"/>
      <c r="Q82" s="20"/>
      <c r="R82" s="18"/>
      <c r="S82" s="18"/>
    </row>
    <row r="83" spans="1:19" s="1" customFormat="1">
      <c r="A83" s="2"/>
      <c r="B83" s="20"/>
      <c r="C83" s="20"/>
      <c r="D83" s="20"/>
      <c r="E83" s="18"/>
      <c r="F83" s="20"/>
      <c r="G83" s="20"/>
      <c r="H83" s="20"/>
      <c r="I83" s="20"/>
      <c r="J83" s="18"/>
      <c r="K83" s="18"/>
      <c r="M83" s="19"/>
      <c r="N83" s="20"/>
      <c r="O83" s="20"/>
      <c r="P83" s="18"/>
      <c r="Q83" s="20"/>
      <c r="R83" s="18"/>
      <c r="S83" s="18"/>
    </row>
    <row r="84" spans="1:19" s="1" customFormat="1">
      <c r="A84" s="2"/>
      <c r="B84" s="20"/>
      <c r="C84" s="20"/>
      <c r="D84" s="20"/>
      <c r="E84" s="18"/>
      <c r="F84" s="20"/>
      <c r="G84" s="20"/>
      <c r="H84" s="20"/>
      <c r="I84" s="20"/>
      <c r="J84" s="18"/>
      <c r="K84" s="18"/>
      <c r="M84" s="19"/>
      <c r="N84" s="20"/>
      <c r="O84" s="20"/>
      <c r="P84" s="18"/>
      <c r="Q84" s="20"/>
      <c r="R84" s="18"/>
      <c r="S84" s="18"/>
    </row>
    <row r="85" spans="1:19" s="1" customFormat="1">
      <c r="A85" s="2"/>
      <c r="B85" s="20"/>
      <c r="C85" s="20"/>
      <c r="D85" s="20"/>
      <c r="E85" s="18"/>
      <c r="F85" s="20"/>
      <c r="G85" s="20"/>
      <c r="H85" s="20"/>
      <c r="I85" s="20"/>
      <c r="J85" s="18"/>
      <c r="K85" s="18"/>
      <c r="M85" s="19"/>
      <c r="N85" s="20"/>
      <c r="O85" s="20"/>
      <c r="P85" s="18"/>
      <c r="Q85" s="20"/>
      <c r="R85" s="18"/>
      <c r="S85" s="18"/>
    </row>
    <row r="86" spans="1:19" s="1" customFormat="1">
      <c r="A86" s="2"/>
      <c r="B86" s="20"/>
      <c r="C86" s="20"/>
      <c r="D86" s="20"/>
      <c r="E86" s="18"/>
      <c r="F86" s="20"/>
      <c r="G86" s="20"/>
      <c r="H86" s="20"/>
      <c r="I86" s="20"/>
      <c r="J86" s="18"/>
      <c r="K86" s="18"/>
      <c r="M86" s="19"/>
      <c r="N86" s="20"/>
      <c r="O86" s="20"/>
      <c r="P86" s="18"/>
      <c r="Q86" s="20"/>
      <c r="R86" s="18"/>
      <c r="S86" s="18"/>
    </row>
    <row r="87" spans="1:19" s="1" customFormat="1">
      <c r="A87" s="2"/>
      <c r="B87" s="20"/>
      <c r="C87" s="20"/>
      <c r="D87" s="20"/>
      <c r="E87" s="18"/>
      <c r="F87" s="20"/>
      <c r="G87" s="20"/>
      <c r="H87" s="20"/>
      <c r="I87" s="20"/>
      <c r="J87" s="18"/>
      <c r="K87" s="18"/>
      <c r="M87" s="19"/>
      <c r="N87" s="20"/>
      <c r="O87" s="20"/>
      <c r="P87" s="18"/>
      <c r="Q87" s="20"/>
      <c r="R87" s="18"/>
      <c r="S87" s="18"/>
    </row>
    <row r="88" spans="1:19" s="1" customFormat="1">
      <c r="A88" s="2"/>
      <c r="B88" s="20"/>
      <c r="C88" s="20"/>
      <c r="D88" s="20"/>
      <c r="E88" s="18"/>
      <c r="F88" s="20"/>
      <c r="G88" s="20"/>
      <c r="H88" s="20"/>
      <c r="I88" s="20"/>
      <c r="J88" s="18"/>
      <c r="K88" s="18"/>
      <c r="M88" s="19"/>
      <c r="N88" s="20"/>
      <c r="O88" s="20"/>
      <c r="P88" s="18"/>
      <c r="Q88" s="20"/>
      <c r="R88" s="18"/>
      <c r="S88" s="18"/>
    </row>
    <row r="89" spans="1:19" s="1" customFormat="1">
      <c r="A89" s="2"/>
      <c r="B89" s="20"/>
      <c r="C89" s="20"/>
      <c r="D89" s="20"/>
      <c r="E89" s="18"/>
      <c r="F89" s="20"/>
      <c r="G89" s="20"/>
      <c r="H89" s="20"/>
      <c r="I89" s="20"/>
      <c r="J89" s="18"/>
      <c r="K89" s="18"/>
      <c r="M89" s="19"/>
      <c r="N89" s="20"/>
      <c r="O89" s="20"/>
      <c r="P89" s="18"/>
      <c r="Q89" s="20"/>
      <c r="R89" s="18"/>
      <c r="S89" s="18"/>
    </row>
    <row r="90" spans="1:19" s="1" customFormat="1">
      <c r="A90" s="2"/>
      <c r="B90" s="20"/>
      <c r="C90" s="20"/>
      <c r="D90" s="20"/>
      <c r="E90" s="18"/>
      <c r="F90" s="20"/>
      <c r="G90" s="20"/>
      <c r="H90" s="20"/>
      <c r="I90" s="20"/>
      <c r="J90" s="18"/>
      <c r="K90" s="18"/>
      <c r="M90" s="19"/>
      <c r="N90" s="20"/>
      <c r="O90" s="20"/>
      <c r="P90" s="18"/>
      <c r="Q90" s="20"/>
      <c r="R90" s="18"/>
      <c r="S90" s="18"/>
    </row>
    <row r="91" spans="1:19" s="1" customFormat="1">
      <c r="A91" s="2"/>
      <c r="B91" s="20"/>
      <c r="C91" s="20"/>
      <c r="D91" s="20"/>
      <c r="E91" s="18"/>
      <c r="F91" s="20"/>
      <c r="G91" s="20"/>
      <c r="H91" s="20"/>
      <c r="I91" s="20"/>
      <c r="J91" s="18"/>
      <c r="K91" s="18"/>
      <c r="M91" s="19"/>
      <c r="N91" s="20"/>
      <c r="O91" s="20"/>
      <c r="P91" s="18"/>
      <c r="Q91" s="20"/>
      <c r="R91" s="18"/>
      <c r="S91" s="18"/>
    </row>
    <row r="92" spans="1:19" s="1" customFormat="1">
      <c r="A92" s="2"/>
      <c r="B92" s="20"/>
      <c r="C92" s="20"/>
      <c r="D92" s="20"/>
      <c r="E92" s="18"/>
      <c r="F92" s="20"/>
      <c r="G92" s="20"/>
      <c r="H92" s="20"/>
      <c r="I92" s="20"/>
      <c r="J92" s="18"/>
      <c r="K92" s="18"/>
      <c r="M92" s="19"/>
      <c r="N92" s="20"/>
      <c r="O92" s="20"/>
      <c r="P92" s="18"/>
      <c r="Q92" s="20"/>
      <c r="R92" s="18"/>
      <c r="S92" s="18"/>
    </row>
    <row r="93" spans="1:19" s="1" customFormat="1">
      <c r="A93" s="2"/>
      <c r="B93" s="20"/>
      <c r="C93" s="20"/>
      <c r="D93" s="20"/>
      <c r="E93" s="18"/>
      <c r="F93" s="20"/>
      <c r="G93" s="20"/>
      <c r="H93" s="20"/>
      <c r="I93" s="20"/>
      <c r="J93" s="18"/>
      <c r="K93" s="18"/>
      <c r="M93" s="19"/>
      <c r="N93" s="20"/>
      <c r="O93" s="20"/>
      <c r="P93" s="18"/>
      <c r="Q93" s="20"/>
      <c r="R93" s="18"/>
      <c r="S93" s="18"/>
    </row>
    <row r="94" spans="1:19" s="1" customFormat="1">
      <c r="A94" s="2"/>
      <c r="B94" s="20"/>
      <c r="C94" s="20"/>
      <c r="D94" s="20"/>
      <c r="E94" s="18"/>
      <c r="F94" s="20"/>
      <c r="G94" s="20"/>
      <c r="H94" s="20"/>
      <c r="I94" s="20"/>
      <c r="J94" s="18"/>
      <c r="K94" s="18"/>
      <c r="M94" s="19"/>
      <c r="N94" s="20"/>
      <c r="O94" s="20"/>
      <c r="P94" s="18"/>
      <c r="Q94" s="20"/>
      <c r="R94" s="18"/>
      <c r="S94" s="18"/>
    </row>
    <row r="95" spans="1:19" s="1" customFormat="1">
      <c r="A95" s="2"/>
      <c r="B95" s="20"/>
      <c r="C95" s="20"/>
      <c r="D95" s="20"/>
      <c r="E95" s="18"/>
      <c r="F95" s="20"/>
      <c r="G95" s="20"/>
      <c r="H95" s="20"/>
      <c r="I95" s="20"/>
      <c r="J95" s="18"/>
      <c r="K95" s="18"/>
      <c r="M95" s="19"/>
      <c r="N95" s="20"/>
      <c r="O95" s="20"/>
      <c r="P95" s="18"/>
      <c r="Q95" s="20"/>
      <c r="R95" s="18"/>
      <c r="S95" s="18"/>
    </row>
    <row r="96" spans="1:19" s="1" customFormat="1">
      <c r="A96" s="2"/>
      <c r="B96" s="5"/>
      <c r="C96" s="5"/>
      <c r="D96" s="5"/>
      <c r="E96" s="8"/>
      <c r="F96" s="5"/>
      <c r="G96" s="5"/>
      <c r="H96" s="5"/>
      <c r="I96" s="5"/>
      <c r="J96" s="8"/>
      <c r="K96" s="8"/>
      <c r="M96" s="2"/>
      <c r="N96" s="5"/>
      <c r="O96" s="5"/>
      <c r="P96" s="8"/>
      <c r="Q96" s="5"/>
      <c r="R96" s="8"/>
      <c r="S96" s="8"/>
    </row>
    <row r="97" spans="1:19" s="1" customFormat="1">
      <c r="A97" s="2"/>
      <c r="B97" s="5"/>
      <c r="C97" s="5"/>
      <c r="D97" s="5"/>
      <c r="E97" s="8"/>
      <c r="F97" s="5"/>
      <c r="G97" s="5"/>
      <c r="H97" s="5"/>
      <c r="I97" s="5"/>
      <c r="J97" s="8"/>
      <c r="K97" s="8"/>
      <c r="M97" s="2"/>
      <c r="N97" s="5"/>
      <c r="O97" s="5"/>
      <c r="P97" s="8"/>
      <c r="Q97" s="5"/>
      <c r="R97" s="8"/>
      <c r="S97" s="8"/>
    </row>
    <row r="98" spans="1:19" s="1" customFormat="1">
      <c r="A98" s="2"/>
      <c r="B98" s="5"/>
      <c r="C98" s="5"/>
      <c r="D98" s="5"/>
      <c r="E98" s="8"/>
      <c r="F98" s="5"/>
      <c r="G98" s="5"/>
      <c r="H98" s="5"/>
      <c r="I98" s="5"/>
      <c r="J98" s="8"/>
      <c r="K98" s="8"/>
      <c r="M98" s="2"/>
      <c r="N98" s="5"/>
      <c r="O98" s="5"/>
      <c r="P98" s="8"/>
      <c r="Q98" s="5"/>
      <c r="R98" s="8"/>
      <c r="S98" s="8"/>
    </row>
    <row r="99" spans="1:19" s="1" customFormat="1">
      <c r="A99" s="2"/>
      <c r="B99" s="5"/>
      <c r="C99" s="5"/>
      <c r="D99" s="5"/>
      <c r="E99" s="8"/>
      <c r="F99" s="5"/>
      <c r="G99" s="5"/>
      <c r="H99" s="5"/>
      <c r="I99" s="5"/>
      <c r="J99" s="8"/>
      <c r="K99" s="8"/>
      <c r="M99" s="2"/>
      <c r="N99" s="5"/>
      <c r="O99" s="5"/>
      <c r="P99" s="8"/>
      <c r="Q99" s="5"/>
      <c r="R99" s="8"/>
      <c r="S99" s="8"/>
    </row>
    <row r="100" spans="1:19" s="1" customFormat="1">
      <c r="A100" s="2"/>
      <c r="B100" s="5"/>
      <c r="C100" s="5"/>
      <c r="D100" s="5"/>
      <c r="E100" s="8"/>
      <c r="F100" s="5"/>
      <c r="G100" s="5"/>
      <c r="H100" s="5"/>
      <c r="I100" s="5"/>
      <c r="J100" s="8"/>
      <c r="K100" s="8"/>
      <c r="M100" s="2"/>
      <c r="N100" s="5"/>
      <c r="O100" s="5"/>
      <c r="P100" s="8"/>
      <c r="Q100" s="5"/>
      <c r="R100" s="8"/>
      <c r="S100" s="8"/>
    </row>
    <row r="101" spans="1:19" s="1" customFormat="1">
      <c r="A101" s="2"/>
      <c r="B101" s="5"/>
      <c r="C101" s="5"/>
      <c r="D101" s="5"/>
      <c r="E101" s="8"/>
      <c r="F101" s="5"/>
      <c r="G101" s="5"/>
      <c r="H101" s="5"/>
      <c r="I101" s="5"/>
      <c r="J101" s="8"/>
      <c r="K101" s="8"/>
      <c r="M101" s="2"/>
      <c r="N101" s="5"/>
      <c r="O101" s="5"/>
      <c r="P101" s="8"/>
      <c r="Q101" s="5"/>
      <c r="R101" s="8"/>
      <c r="S101" s="8"/>
    </row>
    <row r="102" spans="1:19" s="1" customFormat="1">
      <c r="A102" s="2"/>
      <c r="B102" s="5"/>
      <c r="C102" s="5"/>
      <c r="D102" s="5"/>
      <c r="E102" s="8"/>
      <c r="F102" s="5"/>
      <c r="G102" s="5"/>
      <c r="H102" s="5"/>
      <c r="I102" s="5"/>
      <c r="J102" s="8"/>
      <c r="K102" s="8"/>
      <c r="M102" s="2"/>
      <c r="N102" s="5"/>
      <c r="O102" s="5"/>
      <c r="P102" s="8"/>
      <c r="Q102" s="5"/>
      <c r="R102" s="8"/>
      <c r="S102" s="8"/>
    </row>
    <row r="103" spans="1:19" s="1" customFormat="1">
      <c r="A103" s="2"/>
      <c r="B103" s="5"/>
      <c r="C103" s="5"/>
      <c r="D103" s="5"/>
      <c r="E103" s="8"/>
      <c r="F103" s="5"/>
      <c r="G103" s="5"/>
      <c r="H103" s="5"/>
      <c r="I103" s="5"/>
      <c r="J103" s="8"/>
      <c r="K103" s="8"/>
      <c r="M103" s="2"/>
      <c r="N103" s="5"/>
      <c r="O103" s="5"/>
      <c r="P103" s="8"/>
      <c r="Q103" s="5"/>
      <c r="R103" s="8"/>
      <c r="S103" s="8"/>
    </row>
    <row r="104" spans="1:19" s="1" customFormat="1">
      <c r="A104" s="2"/>
      <c r="B104" s="5"/>
      <c r="C104" s="5"/>
      <c r="D104" s="5"/>
      <c r="E104" s="8"/>
      <c r="F104" s="5"/>
      <c r="G104" s="5"/>
      <c r="H104" s="5"/>
      <c r="I104" s="5"/>
      <c r="J104" s="8"/>
      <c r="K104" s="8"/>
      <c r="M104" s="2"/>
      <c r="N104" s="5"/>
      <c r="O104" s="5"/>
      <c r="P104" s="8"/>
      <c r="Q104" s="5"/>
      <c r="R104" s="8"/>
      <c r="S104" s="8"/>
    </row>
    <row r="105" spans="1:19" s="1" customFormat="1">
      <c r="A105" s="2"/>
      <c r="B105" s="5"/>
      <c r="C105" s="5"/>
      <c r="D105" s="5"/>
      <c r="E105" s="8"/>
      <c r="F105" s="5"/>
      <c r="G105" s="5"/>
      <c r="H105" s="5"/>
      <c r="I105" s="5"/>
      <c r="J105" s="8"/>
      <c r="K105" s="8"/>
      <c r="M105" s="2"/>
      <c r="N105" s="5"/>
      <c r="O105" s="5"/>
      <c r="P105" s="8"/>
      <c r="Q105" s="5"/>
      <c r="R105" s="8"/>
      <c r="S105" s="8"/>
    </row>
    <row r="106" spans="1:19" s="1" customFormat="1">
      <c r="A106" s="2"/>
      <c r="B106" s="5"/>
      <c r="C106" s="5"/>
      <c r="D106" s="5"/>
      <c r="E106" s="8"/>
      <c r="F106" s="5"/>
      <c r="G106" s="5"/>
      <c r="H106" s="5"/>
      <c r="I106" s="5"/>
      <c r="J106" s="8"/>
      <c r="K106" s="8"/>
      <c r="M106" s="2"/>
      <c r="N106" s="5"/>
      <c r="O106" s="5"/>
      <c r="P106" s="8"/>
      <c r="Q106" s="5"/>
      <c r="R106" s="8"/>
      <c r="S106" s="8"/>
    </row>
    <row r="107" spans="1:19" s="1" customFormat="1">
      <c r="A107" s="2"/>
      <c r="B107" s="5"/>
      <c r="C107" s="5"/>
      <c r="D107" s="5"/>
      <c r="E107" s="8"/>
      <c r="F107" s="5"/>
      <c r="G107" s="5"/>
      <c r="H107" s="5"/>
      <c r="I107" s="5"/>
      <c r="J107" s="8"/>
      <c r="K107" s="8"/>
      <c r="M107" s="2"/>
      <c r="N107" s="5"/>
      <c r="O107" s="5"/>
      <c r="P107" s="8"/>
      <c r="Q107" s="5"/>
      <c r="R107" s="8"/>
      <c r="S107" s="8"/>
    </row>
    <row r="108" spans="1:19" s="1" customFormat="1">
      <c r="A108" s="2"/>
      <c r="B108" s="5"/>
      <c r="C108" s="5"/>
      <c r="D108" s="5"/>
      <c r="E108" s="8"/>
      <c r="F108" s="5"/>
      <c r="G108" s="5"/>
      <c r="H108" s="5"/>
      <c r="I108" s="5"/>
      <c r="J108" s="8"/>
      <c r="K108" s="8"/>
      <c r="M108" s="2"/>
      <c r="N108" s="5"/>
      <c r="O108" s="5"/>
      <c r="P108" s="8"/>
      <c r="Q108" s="5"/>
      <c r="R108" s="8"/>
      <c r="S108" s="8"/>
    </row>
    <row r="109" spans="1:19" s="1" customFormat="1">
      <c r="A109" s="2"/>
      <c r="B109" s="5"/>
      <c r="C109" s="5"/>
      <c r="D109" s="5"/>
      <c r="E109" s="8"/>
      <c r="F109" s="5"/>
      <c r="G109" s="5"/>
      <c r="H109" s="5"/>
      <c r="I109" s="5"/>
      <c r="J109" s="8"/>
      <c r="K109" s="8"/>
      <c r="M109" s="2"/>
      <c r="N109" s="5"/>
      <c r="O109" s="5"/>
      <c r="P109" s="8"/>
      <c r="Q109" s="5"/>
      <c r="R109" s="8"/>
      <c r="S109" s="8"/>
    </row>
    <row r="110" spans="1:19" s="1" customFormat="1">
      <c r="A110" s="2"/>
      <c r="B110" s="5"/>
      <c r="C110" s="5"/>
      <c r="D110" s="5"/>
      <c r="E110" s="8"/>
      <c r="F110" s="5"/>
      <c r="G110" s="5"/>
      <c r="H110" s="5"/>
      <c r="I110" s="5"/>
      <c r="J110" s="8"/>
      <c r="K110" s="8"/>
      <c r="M110" s="2"/>
      <c r="N110" s="5"/>
      <c r="O110" s="5"/>
      <c r="P110" s="8"/>
      <c r="Q110" s="5"/>
      <c r="R110" s="8"/>
      <c r="S110" s="8"/>
    </row>
    <row r="111" spans="1:19" s="1" customFormat="1">
      <c r="A111" s="2"/>
      <c r="B111" s="5"/>
      <c r="C111" s="5"/>
      <c r="D111" s="5"/>
      <c r="E111" s="8"/>
      <c r="F111" s="5"/>
      <c r="G111" s="5"/>
      <c r="H111" s="5"/>
      <c r="I111" s="5"/>
      <c r="J111" s="8"/>
      <c r="K111" s="8"/>
      <c r="M111" s="2"/>
      <c r="N111" s="5"/>
      <c r="O111" s="5"/>
      <c r="P111" s="8"/>
      <c r="Q111" s="5"/>
      <c r="R111" s="8"/>
      <c r="S111" s="8"/>
    </row>
    <row r="112" spans="1:19" s="1" customFormat="1">
      <c r="A112" s="2"/>
      <c r="B112" s="5"/>
      <c r="C112" s="5"/>
      <c r="D112" s="5"/>
      <c r="E112" s="8"/>
      <c r="F112" s="5"/>
      <c r="G112" s="5"/>
      <c r="H112" s="5"/>
      <c r="I112" s="5"/>
      <c r="J112" s="8"/>
      <c r="K112" s="8"/>
      <c r="M112" s="2"/>
      <c r="N112" s="5"/>
      <c r="O112" s="5"/>
      <c r="P112" s="8"/>
      <c r="Q112" s="5"/>
      <c r="R112" s="8"/>
      <c r="S112" s="8"/>
    </row>
    <row r="113" spans="1:19" s="1" customFormat="1">
      <c r="A113" s="2"/>
      <c r="B113" s="5"/>
      <c r="C113" s="5"/>
      <c r="D113" s="5"/>
      <c r="E113" s="8"/>
      <c r="F113" s="5"/>
      <c r="G113" s="5"/>
      <c r="H113" s="5"/>
      <c r="I113" s="5"/>
      <c r="J113" s="8"/>
      <c r="K113" s="8"/>
      <c r="M113" s="2"/>
      <c r="N113" s="5"/>
      <c r="O113" s="5"/>
      <c r="P113" s="8"/>
      <c r="Q113" s="5"/>
      <c r="R113" s="8"/>
      <c r="S113" s="8"/>
    </row>
    <row r="114" spans="1:19" s="1" customFormat="1">
      <c r="A114" s="2"/>
      <c r="B114" s="5"/>
      <c r="C114" s="5"/>
      <c r="D114" s="5"/>
      <c r="E114" s="8"/>
      <c r="F114" s="5"/>
      <c r="G114" s="5"/>
      <c r="H114" s="5"/>
      <c r="I114" s="5"/>
      <c r="J114" s="8"/>
      <c r="K114" s="8"/>
      <c r="M114" s="2"/>
      <c r="N114" s="5"/>
      <c r="O114" s="5"/>
      <c r="P114" s="8"/>
      <c r="Q114" s="5"/>
      <c r="R114" s="8"/>
      <c r="S114" s="8"/>
    </row>
    <row r="115" spans="1:19" s="1" customFormat="1">
      <c r="A115" s="2"/>
      <c r="B115" s="5"/>
      <c r="C115" s="5"/>
      <c r="D115" s="5"/>
      <c r="E115" s="8"/>
      <c r="F115" s="5"/>
      <c r="G115" s="5"/>
      <c r="H115" s="5"/>
      <c r="I115" s="5"/>
      <c r="J115" s="8"/>
      <c r="K115" s="8"/>
      <c r="M115" s="2"/>
      <c r="N115" s="5"/>
      <c r="O115" s="5"/>
      <c r="P115" s="8"/>
      <c r="Q115" s="5"/>
      <c r="R115" s="8"/>
      <c r="S115" s="8"/>
    </row>
    <row r="116" spans="1:19" s="1" customFormat="1">
      <c r="A116" s="2"/>
      <c r="B116" s="5"/>
      <c r="C116" s="5"/>
      <c r="D116" s="5"/>
      <c r="E116" s="8"/>
      <c r="F116" s="5"/>
      <c r="G116" s="5"/>
      <c r="H116" s="5"/>
      <c r="I116" s="5"/>
      <c r="J116" s="8"/>
      <c r="K116" s="8"/>
      <c r="M116" s="2"/>
      <c r="N116" s="5"/>
      <c r="O116" s="5"/>
      <c r="P116" s="8"/>
      <c r="Q116" s="5"/>
      <c r="R116" s="8"/>
      <c r="S116" s="8"/>
    </row>
    <row r="117" spans="1:19" s="1" customFormat="1">
      <c r="A117" s="2"/>
      <c r="B117" s="5"/>
      <c r="C117" s="5"/>
      <c r="D117" s="5"/>
      <c r="E117" s="8"/>
      <c r="F117" s="5"/>
      <c r="G117" s="5"/>
      <c r="H117" s="5"/>
      <c r="I117" s="5"/>
      <c r="J117" s="8"/>
      <c r="K117" s="8"/>
      <c r="M117" s="2"/>
      <c r="N117" s="5"/>
      <c r="O117" s="5"/>
      <c r="P117" s="8"/>
      <c r="Q117" s="5"/>
      <c r="R117" s="8"/>
      <c r="S117" s="8"/>
    </row>
    <row r="118" spans="1:19" s="1" customFormat="1">
      <c r="A118" s="2"/>
      <c r="B118" s="5"/>
      <c r="C118" s="5"/>
      <c r="D118" s="5"/>
      <c r="E118" s="8"/>
      <c r="F118" s="5"/>
      <c r="G118" s="5"/>
      <c r="H118" s="5"/>
      <c r="I118" s="5"/>
      <c r="J118" s="8"/>
      <c r="K118" s="8"/>
      <c r="M118" s="2"/>
      <c r="N118" s="5"/>
      <c r="O118" s="5"/>
      <c r="P118" s="8"/>
      <c r="Q118" s="5"/>
      <c r="R118" s="8"/>
      <c r="S118" s="8"/>
    </row>
    <row r="119" spans="1:19" s="1" customFormat="1">
      <c r="A119" s="2"/>
      <c r="B119" s="5"/>
      <c r="C119" s="5"/>
      <c r="D119" s="5"/>
      <c r="E119" s="8"/>
      <c r="F119" s="5"/>
      <c r="G119" s="5"/>
      <c r="H119" s="5"/>
      <c r="I119" s="5"/>
      <c r="J119" s="8"/>
      <c r="K119" s="8"/>
      <c r="M119" s="2"/>
      <c r="N119" s="5"/>
      <c r="O119" s="5"/>
      <c r="P119" s="8"/>
      <c r="Q119" s="5"/>
      <c r="R119" s="8"/>
      <c r="S119" s="8"/>
    </row>
    <row r="120" spans="1:19" s="1" customFormat="1">
      <c r="A120" s="2"/>
      <c r="B120" s="5"/>
      <c r="C120" s="5"/>
      <c r="D120" s="5"/>
      <c r="E120" s="8"/>
      <c r="F120" s="5"/>
      <c r="G120" s="5"/>
      <c r="H120" s="5"/>
      <c r="I120" s="5"/>
      <c r="J120" s="8"/>
      <c r="K120" s="8"/>
      <c r="M120" s="2"/>
      <c r="N120" s="5"/>
      <c r="O120" s="5"/>
      <c r="P120" s="8"/>
      <c r="Q120" s="5"/>
      <c r="R120" s="8"/>
      <c r="S120" s="8"/>
    </row>
    <row r="121" spans="1:19" s="1" customFormat="1">
      <c r="A121" s="2"/>
      <c r="B121" s="5"/>
      <c r="C121" s="5"/>
      <c r="D121" s="5"/>
      <c r="E121" s="8"/>
      <c r="F121" s="5"/>
      <c r="G121" s="5"/>
      <c r="H121" s="5"/>
      <c r="I121" s="5"/>
      <c r="J121" s="8"/>
      <c r="K121" s="8"/>
      <c r="M121" s="2"/>
      <c r="N121" s="5"/>
      <c r="O121" s="5"/>
      <c r="P121" s="8"/>
      <c r="Q121" s="5"/>
      <c r="R121" s="8"/>
      <c r="S121" s="8"/>
    </row>
    <row r="122" spans="1:19" s="1" customFormat="1">
      <c r="A122" s="2"/>
      <c r="B122" s="5"/>
      <c r="C122" s="5"/>
      <c r="D122" s="5"/>
      <c r="E122" s="8"/>
      <c r="F122" s="5"/>
      <c r="G122" s="5"/>
      <c r="H122" s="5"/>
      <c r="I122" s="5"/>
      <c r="J122" s="8"/>
      <c r="K122" s="8"/>
      <c r="M122" s="2"/>
      <c r="N122" s="5"/>
      <c r="O122" s="5"/>
      <c r="P122" s="8"/>
      <c r="Q122" s="5"/>
      <c r="R122" s="8"/>
      <c r="S122" s="8"/>
    </row>
    <row r="123" spans="1:19" s="1" customFormat="1">
      <c r="A123" s="2"/>
      <c r="B123" s="5"/>
      <c r="C123" s="5"/>
      <c r="D123" s="5"/>
      <c r="E123" s="8"/>
      <c r="F123" s="5"/>
      <c r="G123" s="5"/>
      <c r="H123" s="5"/>
      <c r="I123" s="5"/>
      <c r="J123" s="8"/>
      <c r="K123" s="8"/>
      <c r="M123" s="2"/>
      <c r="N123" s="5"/>
      <c r="O123" s="5"/>
      <c r="P123" s="8"/>
      <c r="Q123" s="5"/>
      <c r="R123" s="8"/>
      <c r="S123" s="8"/>
    </row>
    <row r="124" spans="1:19" s="1" customFormat="1">
      <c r="A124" s="2"/>
      <c r="B124" s="5"/>
      <c r="C124" s="5"/>
      <c r="D124" s="5"/>
      <c r="E124" s="8"/>
      <c r="F124" s="5"/>
      <c r="G124" s="5"/>
      <c r="H124" s="5"/>
      <c r="I124" s="5"/>
      <c r="J124" s="8"/>
      <c r="K124" s="8"/>
      <c r="M124" s="2"/>
      <c r="N124" s="5"/>
      <c r="O124" s="5"/>
      <c r="P124" s="8"/>
      <c r="Q124" s="5"/>
      <c r="R124" s="8"/>
      <c r="S124" s="8"/>
    </row>
    <row r="125" spans="1:19" s="1" customFormat="1">
      <c r="A125" s="2"/>
      <c r="B125" s="5"/>
      <c r="C125" s="5"/>
      <c r="D125" s="5"/>
      <c r="E125" s="8"/>
      <c r="F125" s="5"/>
      <c r="G125" s="5"/>
      <c r="H125" s="5"/>
      <c r="I125" s="5"/>
      <c r="J125" s="8"/>
      <c r="K125" s="8"/>
      <c r="M125" s="2"/>
      <c r="N125" s="5"/>
      <c r="O125" s="5"/>
      <c r="P125" s="8"/>
      <c r="Q125" s="5"/>
      <c r="R125" s="8"/>
      <c r="S125" s="8"/>
    </row>
    <row r="126" spans="1:19" s="1" customFormat="1">
      <c r="A126" s="2"/>
      <c r="B126" s="5"/>
      <c r="C126" s="5"/>
      <c r="D126" s="5"/>
      <c r="E126" s="8"/>
      <c r="F126" s="5"/>
      <c r="G126" s="5"/>
      <c r="H126" s="5"/>
      <c r="I126" s="5"/>
      <c r="J126" s="8"/>
      <c r="K126" s="8"/>
      <c r="M126" s="2"/>
      <c r="N126" s="5"/>
      <c r="O126" s="5"/>
      <c r="P126" s="8"/>
      <c r="Q126" s="5"/>
      <c r="R126" s="8"/>
      <c r="S126" s="8"/>
    </row>
    <row r="127" spans="1:19" s="1" customFormat="1">
      <c r="A127" s="2"/>
      <c r="B127" s="5"/>
      <c r="C127" s="5"/>
      <c r="D127" s="5"/>
      <c r="E127" s="8"/>
      <c r="F127" s="5"/>
      <c r="G127" s="5"/>
      <c r="H127" s="5"/>
      <c r="I127" s="5"/>
      <c r="J127" s="8"/>
      <c r="K127" s="8"/>
      <c r="M127" s="2"/>
      <c r="N127" s="5"/>
      <c r="O127" s="5"/>
      <c r="P127" s="8"/>
      <c r="Q127" s="5"/>
      <c r="R127" s="8"/>
      <c r="S127" s="8"/>
    </row>
    <row r="128" spans="1:19" s="1" customFormat="1">
      <c r="A128" s="2"/>
      <c r="B128" s="5"/>
      <c r="C128" s="5"/>
      <c r="D128" s="5"/>
      <c r="E128" s="8"/>
      <c r="F128" s="5"/>
      <c r="G128" s="5"/>
      <c r="H128" s="5"/>
      <c r="I128" s="5"/>
      <c r="J128" s="8"/>
      <c r="K128" s="8"/>
      <c r="M128" s="2"/>
      <c r="N128" s="5"/>
      <c r="O128" s="5"/>
      <c r="P128" s="8"/>
      <c r="Q128" s="5"/>
      <c r="R128" s="8"/>
      <c r="S128" s="8"/>
    </row>
    <row r="129" spans="1:19" s="1" customFormat="1">
      <c r="A129" s="2"/>
      <c r="B129" s="5"/>
      <c r="C129" s="5"/>
      <c r="D129" s="5"/>
      <c r="E129" s="8"/>
      <c r="F129" s="5"/>
      <c r="G129" s="5"/>
      <c r="H129" s="5"/>
      <c r="I129" s="5"/>
      <c r="J129" s="8"/>
      <c r="K129" s="8"/>
      <c r="M129" s="2"/>
      <c r="N129" s="5"/>
      <c r="O129" s="5"/>
      <c r="P129" s="8"/>
      <c r="Q129" s="5"/>
      <c r="R129" s="8"/>
      <c r="S129" s="8"/>
    </row>
    <row r="130" spans="1:19" s="1" customFormat="1">
      <c r="A130" s="2"/>
      <c r="B130" s="5"/>
      <c r="C130" s="5"/>
      <c r="D130" s="5"/>
      <c r="E130" s="8"/>
      <c r="F130" s="5"/>
      <c r="G130" s="5"/>
      <c r="H130" s="5"/>
      <c r="I130" s="5"/>
      <c r="J130" s="8"/>
      <c r="K130" s="8"/>
      <c r="M130" s="2"/>
      <c r="N130" s="5"/>
      <c r="O130" s="5"/>
      <c r="P130" s="8"/>
      <c r="Q130" s="5"/>
      <c r="R130" s="8"/>
      <c r="S130" s="8"/>
    </row>
    <row r="131" spans="1:19" s="1" customFormat="1">
      <c r="A131" s="2"/>
      <c r="B131" s="5"/>
      <c r="C131" s="5"/>
      <c r="D131" s="5"/>
      <c r="E131" s="8"/>
      <c r="F131" s="5"/>
      <c r="G131" s="5"/>
      <c r="H131" s="5"/>
      <c r="I131" s="5"/>
      <c r="J131" s="8"/>
      <c r="K131" s="8"/>
      <c r="M131" s="2"/>
      <c r="N131" s="5"/>
      <c r="O131" s="5"/>
      <c r="P131" s="8"/>
      <c r="Q131" s="5"/>
      <c r="R131" s="8"/>
      <c r="S131" s="8"/>
    </row>
    <row r="132" spans="1:19" s="1" customFormat="1">
      <c r="A132" s="2"/>
      <c r="B132" s="5"/>
      <c r="C132" s="5"/>
      <c r="D132" s="5"/>
      <c r="E132" s="8"/>
      <c r="F132" s="5"/>
      <c r="G132" s="5"/>
      <c r="H132" s="5"/>
      <c r="I132" s="5"/>
      <c r="J132" s="8"/>
      <c r="K132" s="8"/>
      <c r="M132" s="2"/>
      <c r="N132" s="5"/>
      <c r="O132" s="5"/>
      <c r="P132" s="8"/>
      <c r="Q132" s="5"/>
      <c r="R132" s="8"/>
      <c r="S132" s="8"/>
    </row>
    <row r="133" spans="1:19" s="1" customFormat="1">
      <c r="A133" s="2"/>
      <c r="B133" s="5"/>
      <c r="C133" s="5"/>
      <c r="D133" s="5"/>
      <c r="E133" s="8"/>
      <c r="F133" s="5"/>
      <c r="G133" s="5"/>
      <c r="H133" s="5"/>
      <c r="I133" s="5"/>
      <c r="J133" s="8"/>
      <c r="K133" s="8"/>
      <c r="M133" s="2"/>
      <c r="N133" s="5"/>
      <c r="O133" s="5"/>
      <c r="P133" s="8"/>
      <c r="Q133" s="5"/>
      <c r="R133" s="8"/>
      <c r="S133" s="8"/>
    </row>
    <row r="134" spans="1:19" s="1" customFormat="1">
      <c r="A134" s="2"/>
      <c r="B134" s="5"/>
      <c r="C134" s="5"/>
      <c r="D134" s="5"/>
      <c r="E134" s="8"/>
      <c r="F134" s="5"/>
      <c r="G134" s="5"/>
      <c r="H134" s="5"/>
      <c r="I134" s="5"/>
      <c r="J134" s="8"/>
      <c r="K134" s="8"/>
      <c r="M134" s="2"/>
      <c r="N134" s="5"/>
      <c r="O134" s="5"/>
      <c r="P134" s="8"/>
      <c r="Q134" s="5"/>
      <c r="R134" s="8"/>
      <c r="S134" s="8"/>
    </row>
    <row r="135" spans="1:19" s="1" customFormat="1">
      <c r="A135" s="2"/>
      <c r="B135" s="5"/>
      <c r="C135" s="5"/>
      <c r="D135" s="5"/>
      <c r="E135" s="8"/>
      <c r="F135" s="5"/>
      <c r="G135" s="5"/>
      <c r="H135" s="5"/>
      <c r="I135" s="5"/>
      <c r="J135" s="8"/>
      <c r="K135" s="8"/>
      <c r="M135" s="2"/>
      <c r="N135" s="5"/>
      <c r="O135" s="5"/>
      <c r="P135" s="8"/>
      <c r="Q135" s="5"/>
      <c r="R135" s="8"/>
      <c r="S135" s="8"/>
    </row>
    <row r="136" spans="1:19" s="1" customFormat="1">
      <c r="A136" s="2"/>
      <c r="B136" s="5"/>
      <c r="C136" s="5"/>
      <c r="D136" s="5"/>
      <c r="E136" s="8"/>
      <c r="F136" s="5"/>
      <c r="G136" s="5"/>
      <c r="H136" s="5"/>
      <c r="I136" s="5"/>
      <c r="J136" s="8"/>
      <c r="K136" s="8"/>
      <c r="M136" s="2"/>
      <c r="N136" s="5"/>
      <c r="O136" s="5"/>
      <c r="P136" s="8"/>
      <c r="Q136" s="5"/>
      <c r="R136" s="8"/>
      <c r="S136" s="8"/>
    </row>
    <row r="137" spans="1:19" s="1" customFormat="1">
      <c r="A137" s="2"/>
      <c r="B137" s="5"/>
      <c r="C137" s="5"/>
      <c r="D137" s="5"/>
      <c r="E137" s="8"/>
      <c r="F137" s="5"/>
      <c r="G137" s="5"/>
      <c r="H137" s="5"/>
      <c r="I137" s="5"/>
      <c r="J137" s="8"/>
      <c r="K137" s="8"/>
      <c r="M137" s="2"/>
      <c r="N137" s="5"/>
      <c r="O137" s="5"/>
      <c r="P137" s="8"/>
      <c r="Q137" s="5"/>
      <c r="R137" s="8"/>
      <c r="S137" s="8"/>
    </row>
    <row r="138" spans="1:19" s="1" customFormat="1">
      <c r="A138" s="2"/>
      <c r="B138" s="5"/>
      <c r="C138" s="5"/>
      <c r="D138" s="5"/>
      <c r="E138" s="8"/>
      <c r="F138" s="5"/>
      <c r="G138" s="5"/>
      <c r="H138" s="5"/>
      <c r="I138" s="5"/>
      <c r="J138" s="8"/>
      <c r="K138" s="8"/>
      <c r="M138" s="2"/>
      <c r="N138" s="5"/>
      <c r="O138" s="5"/>
      <c r="P138" s="8"/>
      <c r="Q138" s="5"/>
      <c r="R138" s="8"/>
      <c r="S138" s="8"/>
    </row>
    <row r="139" spans="1:19" s="1" customFormat="1">
      <c r="A139" s="2"/>
      <c r="B139" s="5"/>
      <c r="C139" s="5"/>
      <c r="D139" s="5"/>
      <c r="E139" s="8"/>
      <c r="F139" s="5"/>
      <c r="G139" s="5"/>
      <c r="H139" s="5"/>
      <c r="I139" s="5"/>
      <c r="J139" s="8"/>
      <c r="K139" s="8"/>
      <c r="M139" s="2"/>
      <c r="N139" s="5"/>
      <c r="O139" s="5"/>
      <c r="P139" s="8"/>
      <c r="Q139" s="5"/>
      <c r="R139" s="8"/>
      <c r="S139" s="8"/>
    </row>
    <row r="140" spans="1:19" s="1" customFormat="1">
      <c r="A140" s="2"/>
      <c r="B140" s="5"/>
      <c r="C140" s="5"/>
      <c r="D140" s="5"/>
      <c r="E140" s="8"/>
      <c r="F140" s="5"/>
      <c r="G140" s="5"/>
      <c r="H140" s="5"/>
      <c r="I140" s="5"/>
      <c r="J140" s="8"/>
      <c r="K140" s="8"/>
      <c r="M140" s="2"/>
      <c r="N140" s="5"/>
      <c r="O140" s="5"/>
      <c r="P140" s="8"/>
      <c r="Q140" s="5"/>
      <c r="R140" s="8"/>
      <c r="S140" s="8"/>
    </row>
    <row r="141" spans="1:19" s="1" customFormat="1">
      <c r="A141" s="2"/>
      <c r="B141" s="5"/>
      <c r="C141" s="5"/>
      <c r="D141" s="5"/>
      <c r="E141" s="8"/>
      <c r="F141" s="5"/>
      <c r="G141" s="5"/>
      <c r="H141" s="5"/>
      <c r="I141" s="5"/>
      <c r="J141" s="8"/>
      <c r="K141" s="8"/>
      <c r="M141" s="2"/>
      <c r="N141" s="5"/>
      <c r="O141" s="5"/>
      <c r="P141" s="8"/>
      <c r="Q141" s="5"/>
      <c r="R141" s="8"/>
      <c r="S141" s="8"/>
    </row>
    <row r="142" spans="1:19" s="1" customFormat="1">
      <c r="A142" s="2"/>
      <c r="B142" s="5"/>
      <c r="C142" s="5"/>
      <c r="D142" s="5"/>
      <c r="E142" s="8"/>
      <c r="F142" s="5"/>
      <c r="G142" s="5"/>
      <c r="H142" s="5"/>
      <c r="I142" s="5"/>
      <c r="J142" s="8"/>
      <c r="K142" s="8"/>
      <c r="M142" s="2"/>
      <c r="N142" s="5"/>
      <c r="O142" s="5"/>
      <c r="P142" s="8"/>
      <c r="Q142" s="5"/>
      <c r="R142" s="8"/>
      <c r="S142" s="8"/>
    </row>
    <row r="143" spans="1:19" s="1" customFormat="1">
      <c r="A143" s="2"/>
      <c r="B143" s="5"/>
      <c r="C143" s="5"/>
      <c r="D143" s="5"/>
      <c r="E143" s="8"/>
      <c r="F143" s="5"/>
      <c r="G143" s="5"/>
      <c r="H143" s="5"/>
      <c r="I143" s="5"/>
      <c r="J143" s="8"/>
      <c r="K143" s="8"/>
      <c r="M143" s="2"/>
      <c r="N143" s="5"/>
      <c r="O143" s="5"/>
      <c r="P143" s="8"/>
      <c r="Q143" s="5"/>
      <c r="R143" s="8"/>
      <c r="S143" s="8"/>
    </row>
    <row r="144" spans="1:19" s="1" customFormat="1">
      <c r="A144" s="2"/>
      <c r="B144" s="5"/>
      <c r="C144" s="5"/>
      <c r="D144" s="5"/>
      <c r="E144" s="8"/>
      <c r="F144" s="5"/>
      <c r="G144" s="5"/>
      <c r="H144" s="5"/>
      <c r="I144" s="5"/>
      <c r="J144" s="8"/>
      <c r="K144" s="8"/>
      <c r="M144" s="2"/>
      <c r="N144" s="5"/>
      <c r="O144" s="5"/>
      <c r="P144" s="8"/>
      <c r="Q144" s="5"/>
      <c r="R144" s="8"/>
      <c r="S144" s="8"/>
    </row>
    <row r="145" spans="1:19" s="1" customFormat="1">
      <c r="A145" s="2"/>
      <c r="B145" s="5"/>
      <c r="C145" s="5"/>
      <c r="D145" s="5"/>
      <c r="E145" s="8"/>
      <c r="F145" s="5"/>
      <c r="G145" s="5"/>
      <c r="H145" s="5"/>
      <c r="I145" s="5"/>
      <c r="J145" s="8"/>
      <c r="K145" s="8"/>
      <c r="M145" s="2"/>
      <c r="N145" s="5"/>
      <c r="O145" s="5"/>
      <c r="P145" s="8"/>
      <c r="Q145" s="5"/>
      <c r="R145" s="8"/>
      <c r="S145" s="8"/>
    </row>
    <row r="146" spans="1:19" s="1" customFormat="1">
      <c r="A146" s="2"/>
      <c r="B146" s="5"/>
      <c r="C146" s="5"/>
      <c r="D146" s="5"/>
      <c r="E146" s="8"/>
      <c r="F146" s="5"/>
      <c r="G146" s="5"/>
      <c r="H146" s="5"/>
      <c r="I146" s="5"/>
      <c r="J146" s="8"/>
      <c r="K146" s="8"/>
      <c r="M146" s="2"/>
      <c r="N146" s="5"/>
      <c r="O146" s="5"/>
      <c r="P146" s="8"/>
      <c r="Q146" s="5"/>
      <c r="R146" s="8"/>
      <c r="S146" s="8"/>
    </row>
    <row r="147" spans="1:19" s="1" customFormat="1">
      <c r="A147" s="2"/>
      <c r="B147" s="5"/>
      <c r="C147" s="5"/>
      <c r="D147" s="5"/>
      <c r="E147" s="8"/>
      <c r="F147" s="5"/>
      <c r="G147" s="5"/>
      <c r="H147" s="5"/>
      <c r="I147" s="5"/>
      <c r="J147" s="8"/>
      <c r="K147" s="8"/>
      <c r="M147" s="2"/>
      <c r="N147" s="5"/>
      <c r="O147" s="5"/>
      <c r="P147" s="8"/>
      <c r="Q147" s="5"/>
      <c r="R147" s="8"/>
      <c r="S147" s="8"/>
    </row>
    <row r="148" spans="1:19" s="1" customFormat="1">
      <c r="A148" s="2"/>
      <c r="B148" s="5"/>
      <c r="C148" s="5"/>
      <c r="D148" s="5"/>
      <c r="E148" s="8"/>
      <c r="F148" s="5"/>
      <c r="G148" s="5"/>
      <c r="H148" s="5"/>
      <c r="I148" s="5"/>
      <c r="J148" s="8"/>
      <c r="K148" s="8"/>
      <c r="M148" s="2"/>
      <c r="N148" s="5"/>
      <c r="O148" s="5"/>
      <c r="P148" s="8"/>
      <c r="Q148" s="5"/>
      <c r="R148" s="8"/>
      <c r="S148" s="8"/>
    </row>
    <row r="149" spans="1:19" s="1" customFormat="1">
      <c r="A149" s="2"/>
      <c r="B149" s="5"/>
      <c r="C149" s="5"/>
      <c r="D149" s="5"/>
      <c r="E149" s="8"/>
      <c r="F149" s="5"/>
      <c r="G149" s="5"/>
      <c r="H149" s="5"/>
      <c r="I149" s="5"/>
      <c r="J149" s="8"/>
      <c r="K149" s="8"/>
      <c r="M149" s="2"/>
      <c r="N149" s="5"/>
      <c r="O149" s="5"/>
      <c r="P149" s="8"/>
      <c r="Q149" s="5"/>
      <c r="R149" s="8"/>
      <c r="S149" s="8"/>
    </row>
    <row r="150" spans="1:19" s="1" customFormat="1">
      <c r="A150" s="2"/>
      <c r="B150" s="5"/>
      <c r="C150" s="5"/>
      <c r="D150" s="5"/>
      <c r="E150" s="8"/>
      <c r="F150" s="5"/>
      <c r="G150" s="5"/>
      <c r="H150" s="5"/>
      <c r="I150" s="5"/>
      <c r="J150" s="8"/>
      <c r="K150" s="8"/>
      <c r="M150" s="2"/>
      <c r="N150" s="5"/>
      <c r="O150" s="5"/>
      <c r="P150" s="8"/>
      <c r="Q150" s="5"/>
      <c r="R150" s="8"/>
      <c r="S150" s="8"/>
    </row>
    <row r="151" spans="1:19" s="1" customFormat="1">
      <c r="A151" s="2"/>
      <c r="B151" s="5"/>
      <c r="C151" s="5"/>
      <c r="D151" s="5"/>
      <c r="E151" s="8"/>
      <c r="F151" s="5"/>
      <c r="G151" s="5"/>
      <c r="H151" s="5"/>
      <c r="I151" s="5"/>
      <c r="J151" s="8"/>
      <c r="K151" s="8"/>
      <c r="M151" s="2"/>
      <c r="N151" s="5"/>
      <c r="O151" s="5"/>
      <c r="P151" s="8"/>
      <c r="Q151" s="5"/>
      <c r="R151" s="8"/>
      <c r="S151" s="8"/>
    </row>
    <row r="152" spans="1:19" s="1" customFormat="1">
      <c r="A152" s="2"/>
      <c r="B152" s="5"/>
      <c r="C152" s="5"/>
      <c r="D152" s="5"/>
      <c r="E152" s="8"/>
      <c r="F152" s="5"/>
      <c r="G152" s="5"/>
      <c r="H152" s="5"/>
      <c r="I152" s="5"/>
      <c r="J152" s="8"/>
      <c r="K152" s="8"/>
      <c r="M152" s="2"/>
      <c r="N152" s="5"/>
      <c r="O152" s="5"/>
      <c r="P152" s="8"/>
      <c r="Q152" s="5"/>
      <c r="R152" s="8"/>
      <c r="S152" s="8"/>
    </row>
    <row r="153" spans="1:19" s="1" customFormat="1">
      <c r="A153" s="2"/>
      <c r="B153" s="5"/>
      <c r="C153" s="5"/>
      <c r="D153" s="5"/>
      <c r="E153" s="8"/>
      <c r="F153" s="5"/>
      <c r="G153" s="5"/>
      <c r="H153" s="5"/>
      <c r="I153" s="5"/>
      <c r="J153" s="8"/>
      <c r="K153" s="8"/>
      <c r="M153" s="2"/>
      <c r="N153" s="5"/>
      <c r="O153" s="5"/>
      <c r="P153" s="8"/>
      <c r="Q153" s="5"/>
      <c r="R153" s="8"/>
      <c r="S153" s="8"/>
    </row>
    <row r="154" spans="1:19" s="1" customFormat="1">
      <c r="A154" s="2"/>
      <c r="B154" s="5"/>
      <c r="C154" s="5"/>
      <c r="D154" s="5"/>
      <c r="E154" s="8"/>
      <c r="F154" s="5"/>
      <c r="G154" s="5"/>
      <c r="H154" s="5"/>
      <c r="I154" s="5"/>
      <c r="J154" s="8"/>
      <c r="K154" s="8"/>
      <c r="M154" s="2"/>
      <c r="N154" s="5"/>
      <c r="O154" s="5"/>
      <c r="P154" s="8"/>
      <c r="Q154" s="5"/>
      <c r="R154" s="8"/>
      <c r="S154" s="8"/>
    </row>
    <row r="155" spans="1:19" s="1" customFormat="1">
      <c r="A155" s="2"/>
      <c r="B155" s="5"/>
      <c r="C155" s="5"/>
      <c r="D155" s="5"/>
      <c r="E155" s="8"/>
      <c r="F155" s="5"/>
      <c r="G155" s="5"/>
      <c r="H155" s="5"/>
      <c r="I155" s="5"/>
      <c r="J155" s="8"/>
      <c r="K155" s="8"/>
      <c r="M155" s="2"/>
      <c r="N155" s="5"/>
      <c r="O155" s="5"/>
      <c r="P155" s="8"/>
      <c r="Q155" s="5"/>
      <c r="R155" s="8"/>
      <c r="S155" s="8"/>
    </row>
    <row r="156" spans="1:19" s="1" customFormat="1">
      <c r="A156" s="2"/>
      <c r="B156" s="5"/>
      <c r="C156" s="5"/>
      <c r="D156" s="5"/>
      <c r="E156" s="8"/>
      <c r="F156" s="5"/>
      <c r="G156" s="5"/>
      <c r="H156" s="5"/>
      <c r="I156" s="5"/>
      <c r="J156" s="8"/>
      <c r="K156" s="8"/>
      <c r="M156" s="2"/>
      <c r="N156" s="5"/>
      <c r="O156" s="5"/>
      <c r="P156" s="8"/>
      <c r="Q156" s="5"/>
      <c r="R156" s="8"/>
      <c r="S156" s="8"/>
    </row>
    <row r="157" spans="1:19" s="1" customFormat="1">
      <c r="A157" s="2"/>
      <c r="B157" s="5"/>
      <c r="C157" s="5"/>
      <c r="D157" s="5"/>
      <c r="E157" s="8"/>
      <c r="F157" s="5"/>
      <c r="G157" s="5"/>
      <c r="H157" s="5"/>
      <c r="I157" s="5"/>
      <c r="J157" s="8"/>
      <c r="K157" s="8"/>
      <c r="M157" s="2"/>
      <c r="N157" s="5"/>
      <c r="O157" s="5"/>
      <c r="P157" s="8"/>
      <c r="Q157" s="5"/>
      <c r="R157" s="8"/>
      <c r="S157" s="8"/>
    </row>
    <row r="158" spans="1:19" s="1" customFormat="1">
      <c r="A158" s="2"/>
      <c r="B158" s="5"/>
      <c r="C158" s="5"/>
      <c r="D158" s="5"/>
      <c r="E158" s="8"/>
      <c r="F158" s="5"/>
      <c r="G158" s="5"/>
      <c r="H158" s="5"/>
      <c r="I158" s="5"/>
      <c r="J158" s="8"/>
      <c r="K158" s="8"/>
      <c r="M158" s="2"/>
      <c r="N158" s="5"/>
      <c r="O158" s="5"/>
      <c r="P158" s="8"/>
      <c r="Q158" s="5"/>
      <c r="R158" s="8"/>
      <c r="S158" s="8"/>
    </row>
    <row r="159" spans="1:19" s="1" customFormat="1">
      <c r="A159" s="2"/>
      <c r="B159" s="5"/>
      <c r="C159" s="5"/>
      <c r="D159" s="5"/>
      <c r="E159" s="8"/>
      <c r="F159" s="5"/>
      <c r="G159" s="5"/>
      <c r="H159" s="5"/>
      <c r="I159" s="5"/>
      <c r="J159" s="8"/>
      <c r="K159" s="8"/>
      <c r="M159" s="2"/>
      <c r="N159" s="5"/>
      <c r="O159" s="5"/>
      <c r="P159" s="8"/>
      <c r="Q159" s="5"/>
      <c r="R159" s="8"/>
      <c r="S159" s="8"/>
    </row>
    <row r="160" spans="1:19" s="1" customFormat="1">
      <c r="A160" s="2"/>
      <c r="B160" s="5"/>
      <c r="C160" s="5"/>
      <c r="D160" s="5"/>
      <c r="E160" s="8"/>
      <c r="F160" s="5"/>
      <c r="G160" s="5"/>
      <c r="H160" s="5"/>
      <c r="I160" s="5"/>
      <c r="J160" s="8"/>
      <c r="K160" s="8"/>
      <c r="M160" s="2"/>
      <c r="N160" s="5"/>
      <c r="O160" s="5"/>
      <c r="P160" s="8"/>
      <c r="Q160" s="5"/>
      <c r="R160" s="8"/>
      <c r="S160" s="8"/>
    </row>
    <row r="161" spans="1:19" s="1" customFormat="1">
      <c r="A161" s="2"/>
      <c r="B161" s="5"/>
      <c r="C161" s="5"/>
      <c r="D161" s="5"/>
      <c r="E161" s="8"/>
      <c r="F161" s="5"/>
      <c r="G161" s="5"/>
      <c r="H161" s="5"/>
      <c r="I161" s="5"/>
      <c r="J161" s="8"/>
      <c r="K161" s="8"/>
      <c r="M161" s="2"/>
      <c r="N161" s="5"/>
      <c r="O161" s="5"/>
      <c r="P161" s="8"/>
      <c r="Q161" s="5"/>
      <c r="R161" s="8"/>
      <c r="S161" s="8"/>
    </row>
    <row r="162" spans="1:19" s="1" customFormat="1">
      <c r="A162" s="2"/>
      <c r="B162" s="5"/>
      <c r="C162" s="5"/>
      <c r="D162" s="5"/>
      <c r="E162" s="8"/>
      <c r="F162" s="5"/>
      <c r="G162" s="5"/>
      <c r="H162" s="5"/>
      <c r="I162" s="5"/>
      <c r="J162" s="8"/>
      <c r="K162" s="8"/>
      <c r="M162" s="2"/>
      <c r="N162" s="5"/>
      <c r="O162" s="5"/>
      <c r="P162" s="8"/>
      <c r="Q162" s="5"/>
      <c r="R162" s="8"/>
      <c r="S162" s="8"/>
    </row>
    <row r="163" spans="1:19" s="1" customFormat="1">
      <c r="A163" s="2"/>
      <c r="B163" s="5"/>
      <c r="C163" s="5"/>
      <c r="D163" s="5"/>
      <c r="E163" s="8"/>
      <c r="F163" s="5"/>
      <c r="G163" s="5"/>
      <c r="H163" s="5"/>
      <c r="I163" s="5"/>
      <c r="J163" s="8"/>
      <c r="K163" s="8"/>
      <c r="M163" s="2"/>
      <c r="N163" s="5"/>
      <c r="O163" s="5"/>
      <c r="P163" s="8"/>
      <c r="Q163" s="5"/>
      <c r="R163" s="8"/>
      <c r="S163" s="8"/>
    </row>
    <row r="164" spans="1:19" s="1" customFormat="1">
      <c r="A164" s="2"/>
      <c r="B164" s="5"/>
      <c r="C164" s="5"/>
      <c r="D164" s="5"/>
      <c r="E164" s="8"/>
      <c r="F164" s="5"/>
      <c r="G164" s="5"/>
      <c r="H164" s="5"/>
      <c r="I164" s="5"/>
      <c r="J164" s="8"/>
      <c r="K164" s="8"/>
      <c r="M164" s="2"/>
      <c r="N164" s="5"/>
      <c r="O164" s="5"/>
      <c r="P164" s="8"/>
      <c r="Q164" s="5"/>
      <c r="R164" s="8"/>
      <c r="S164" s="8"/>
    </row>
    <row r="165" spans="1:19" s="1" customFormat="1">
      <c r="A165" s="2"/>
      <c r="B165" s="5"/>
      <c r="C165" s="5"/>
      <c r="D165" s="5"/>
      <c r="E165" s="8"/>
      <c r="F165" s="5"/>
      <c r="G165" s="5"/>
      <c r="H165" s="5"/>
      <c r="I165" s="5"/>
      <c r="J165" s="8"/>
      <c r="K165" s="8"/>
      <c r="M165" s="2"/>
      <c r="N165" s="5"/>
      <c r="O165" s="5"/>
      <c r="P165" s="8"/>
      <c r="Q165" s="5"/>
      <c r="R165" s="8"/>
      <c r="S165" s="8"/>
    </row>
    <row r="166" spans="1:19" s="1" customFormat="1">
      <c r="A166" s="2"/>
      <c r="B166" s="5"/>
      <c r="C166" s="5"/>
      <c r="D166" s="5"/>
      <c r="E166" s="8"/>
      <c r="F166" s="5"/>
      <c r="G166" s="5"/>
      <c r="H166" s="5"/>
      <c r="I166" s="5"/>
      <c r="J166" s="8"/>
      <c r="K166" s="8"/>
      <c r="M166" s="2"/>
      <c r="N166" s="5"/>
      <c r="O166" s="5"/>
      <c r="P166" s="8"/>
      <c r="Q166" s="5"/>
      <c r="R166" s="8"/>
      <c r="S166" s="8"/>
    </row>
    <row r="167" spans="1:19" s="1" customFormat="1">
      <c r="A167" s="2"/>
      <c r="B167" s="5"/>
      <c r="C167" s="5"/>
      <c r="D167" s="5"/>
      <c r="E167" s="8"/>
      <c r="F167" s="5"/>
      <c r="G167" s="5"/>
      <c r="H167" s="5"/>
      <c r="I167" s="5"/>
      <c r="J167" s="8"/>
      <c r="K167" s="8"/>
      <c r="M167" s="2"/>
      <c r="N167" s="5"/>
      <c r="O167" s="5"/>
      <c r="P167" s="8"/>
      <c r="Q167" s="5"/>
      <c r="R167" s="8"/>
      <c r="S167" s="8"/>
    </row>
    <row r="168" spans="1:19" s="1" customFormat="1">
      <c r="A168" s="2"/>
      <c r="B168" s="5"/>
      <c r="C168" s="5"/>
      <c r="D168" s="5"/>
      <c r="E168" s="8"/>
      <c r="F168" s="5"/>
      <c r="G168" s="5"/>
      <c r="H168" s="5"/>
      <c r="I168" s="5"/>
      <c r="J168" s="8"/>
      <c r="K168" s="8"/>
      <c r="M168" s="2"/>
      <c r="N168" s="5"/>
      <c r="O168" s="5"/>
      <c r="P168" s="8"/>
      <c r="Q168" s="5"/>
      <c r="R168" s="8"/>
      <c r="S168" s="8"/>
    </row>
    <row r="169" spans="1:19" s="1" customFormat="1">
      <c r="A169" s="2"/>
      <c r="B169" s="5"/>
      <c r="C169" s="5"/>
      <c r="D169" s="5"/>
      <c r="E169" s="8"/>
      <c r="F169" s="5"/>
      <c r="G169" s="5"/>
      <c r="H169" s="5"/>
      <c r="I169" s="5"/>
      <c r="J169" s="8"/>
      <c r="K169" s="8"/>
      <c r="M169" s="2"/>
      <c r="N169" s="5"/>
      <c r="O169" s="5"/>
      <c r="P169" s="8"/>
      <c r="Q169" s="5"/>
      <c r="R169" s="8"/>
      <c r="S169" s="8"/>
    </row>
    <row r="170" spans="1:19" s="1" customFormat="1">
      <c r="A170" s="2"/>
      <c r="B170" s="5"/>
      <c r="C170" s="5"/>
      <c r="D170" s="5"/>
      <c r="E170" s="8"/>
      <c r="F170" s="5"/>
      <c r="G170" s="5"/>
      <c r="H170" s="5"/>
      <c r="I170" s="5"/>
      <c r="J170" s="8"/>
      <c r="K170" s="8"/>
      <c r="M170" s="2"/>
      <c r="N170" s="5"/>
      <c r="O170" s="5"/>
      <c r="P170" s="8"/>
      <c r="Q170" s="5"/>
      <c r="R170" s="8"/>
      <c r="S170" s="8"/>
    </row>
    <row r="171" spans="1:19" s="1" customFormat="1">
      <c r="A171" s="2"/>
      <c r="B171" s="5"/>
      <c r="C171" s="5"/>
      <c r="D171" s="5"/>
      <c r="E171" s="8"/>
      <c r="F171" s="5"/>
      <c r="G171" s="5"/>
      <c r="H171" s="5"/>
      <c r="I171" s="5"/>
      <c r="J171" s="8"/>
      <c r="K171" s="8"/>
      <c r="M171" s="2"/>
      <c r="N171" s="5"/>
      <c r="O171" s="5"/>
      <c r="P171" s="8"/>
      <c r="Q171" s="5"/>
      <c r="R171" s="8"/>
      <c r="S171" s="8"/>
    </row>
    <row r="172" spans="1:19" s="1" customFormat="1">
      <c r="A172" s="2"/>
      <c r="B172" s="5"/>
      <c r="C172" s="5"/>
      <c r="D172" s="5"/>
      <c r="E172" s="8"/>
      <c r="F172" s="5"/>
      <c r="G172" s="5"/>
      <c r="H172" s="5"/>
      <c r="I172" s="5"/>
      <c r="J172" s="8"/>
      <c r="K172" s="8"/>
      <c r="M172" s="2"/>
      <c r="N172" s="5"/>
      <c r="O172" s="5"/>
      <c r="P172" s="8"/>
      <c r="Q172" s="5"/>
      <c r="R172" s="8"/>
      <c r="S172" s="8"/>
    </row>
    <row r="173" spans="1:19" s="1" customFormat="1">
      <c r="A173" s="2"/>
      <c r="B173" s="5"/>
      <c r="C173" s="5"/>
      <c r="D173" s="5"/>
      <c r="E173" s="8"/>
      <c r="F173" s="5"/>
      <c r="G173" s="5"/>
      <c r="H173" s="5"/>
      <c r="I173" s="5"/>
      <c r="J173" s="8"/>
      <c r="K173" s="8"/>
      <c r="M173" s="2"/>
      <c r="N173" s="5"/>
      <c r="O173" s="5"/>
      <c r="P173" s="8"/>
      <c r="Q173" s="5"/>
      <c r="R173" s="8"/>
      <c r="S173" s="8"/>
    </row>
    <row r="174" spans="1:19" s="1" customFormat="1">
      <c r="A174" s="2"/>
      <c r="B174" s="5"/>
      <c r="C174" s="5"/>
      <c r="D174" s="5"/>
      <c r="E174" s="8"/>
      <c r="F174" s="5"/>
      <c r="G174" s="5"/>
      <c r="H174" s="5"/>
      <c r="I174" s="5"/>
      <c r="J174" s="8"/>
      <c r="K174" s="8"/>
      <c r="M174" s="2"/>
      <c r="N174" s="5"/>
      <c r="O174" s="5"/>
      <c r="P174" s="8"/>
      <c r="Q174" s="5"/>
      <c r="R174" s="8"/>
      <c r="S174" s="8"/>
    </row>
    <row r="175" spans="1:19" s="1" customFormat="1">
      <c r="A175" s="2"/>
      <c r="B175" s="5"/>
      <c r="C175" s="5"/>
      <c r="D175" s="5"/>
      <c r="E175" s="8"/>
      <c r="F175" s="5"/>
      <c r="G175" s="5"/>
      <c r="H175" s="5"/>
      <c r="I175" s="5"/>
      <c r="J175" s="8"/>
      <c r="K175" s="8"/>
      <c r="M175" s="2"/>
      <c r="N175" s="5"/>
      <c r="O175" s="5"/>
      <c r="P175" s="8"/>
      <c r="Q175" s="5"/>
      <c r="R175" s="8"/>
      <c r="S175" s="8"/>
    </row>
    <row r="176" spans="1:19" s="1" customFormat="1">
      <c r="A176" s="2"/>
      <c r="B176" s="5"/>
      <c r="C176" s="5"/>
      <c r="D176" s="5"/>
      <c r="E176" s="8"/>
      <c r="F176" s="5"/>
      <c r="G176" s="5"/>
      <c r="H176" s="5"/>
      <c r="I176" s="5"/>
      <c r="J176" s="8"/>
      <c r="K176" s="8"/>
      <c r="M176" s="2"/>
      <c r="N176" s="5"/>
      <c r="O176" s="5"/>
      <c r="P176" s="8"/>
      <c r="Q176" s="5"/>
      <c r="R176" s="8"/>
      <c r="S176" s="8"/>
    </row>
    <row r="177" spans="1:19" s="1" customFormat="1">
      <c r="A177" s="2"/>
      <c r="B177" s="5"/>
      <c r="C177" s="5"/>
      <c r="D177" s="5"/>
      <c r="E177" s="8"/>
      <c r="F177" s="5"/>
      <c r="G177" s="5"/>
      <c r="H177" s="5"/>
      <c r="I177" s="5"/>
      <c r="J177" s="8"/>
      <c r="K177" s="8"/>
      <c r="M177" s="2"/>
      <c r="N177" s="5"/>
      <c r="O177" s="5"/>
      <c r="P177" s="8"/>
      <c r="Q177" s="5"/>
      <c r="R177" s="8"/>
      <c r="S177" s="8"/>
    </row>
    <row r="178" spans="1:19" s="1" customFormat="1">
      <c r="A178" s="2"/>
      <c r="B178" s="5"/>
      <c r="C178" s="5"/>
      <c r="D178" s="5"/>
      <c r="E178" s="8"/>
      <c r="F178" s="5"/>
      <c r="G178" s="5"/>
      <c r="H178" s="5"/>
      <c r="I178" s="5"/>
      <c r="J178" s="8"/>
      <c r="K178" s="8"/>
      <c r="M178" s="2"/>
      <c r="N178" s="5"/>
      <c r="O178" s="5"/>
      <c r="P178" s="8"/>
      <c r="Q178" s="5"/>
      <c r="R178" s="8"/>
      <c r="S178" s="8"/>
    </row>
    <row r="179" spans="1:19" s="1" customFormat="1">
      <c r="A179" s="2"/>
      <c r="B179" s="5"/>
      <c r="C179" s="5"/>
      <c r="D179" s="5"/>
      <c r="E179" s="8"/>
      <c r="F179" s="5"/>
      <c r="G179" s="5"/>
      <c r="H179" s="5"/>
      <c r="I179" s="5"/>
      <c r="J179" s="8"/>
      <c r="K179" s="8"/>
      <c r="M179" s="2"/>
      <c r="N179" s="5"/>
      <c r="O179" s="5"/>
      <c r="P179" s="8"/>
      <c r="Q179" s="5"/>
      <c r="R179" s="8"/>
      <c r="S179" s="8"/>
    </row>
    <row r="180" spans="1:19" s="1" customFormat="1">
      <c r="A180" s="2"/>
      <c r="B180" s="5"/>
      <c r="C180" s="5"/>
      <c r="D180" s="5"/>
      <c r="E180" s="8"/>
      <c r="F180" s="5"/>
      <c r="G180" s="5"/>
      <c r="H180" s="5"/>
      <c r="I180" s="5"/>
      <c r="J180" s="8"/>
      <c r="K180" s="8"/>
      <c r="M180" s="2"/>
      <c r="N180" s="5"/>
      <c r="O180" s="5"/>
      <c r="P180" s="8"/>
      <c r="Q180" s="5"/>
      <c r="R180" s="8"/>
      <c r="S180" s="8"/>
    </row>
    <row r="181" spans="1:19" s="1" customFormat="1">
      <c r="A181" s="2"/>
      <c r="B181" s="5"/>
      <c r="C181" s="5"/>
      <c r="D181" s="5"/>
      <c r="E181" s="8"/>
      <c r="F181" s="5"/>
      <c r="G181" s="5"/>
      <c r="H181" s="5"/>
      <c r="I181" s="5"/>
      <c r="J181" s="8"/>
      <c r="K181" s="8"/>
      <c r="M181" s="2"/>
      <c r="N181" s="5"/>
      <c r="O181" s="5"/>
      <c r="P181" s="8"/>
      <c r="Q181" s="5"/>
      <c r="R181" s="8"/>
      <c r="S181" s="8"/>
    </row>
    <row r="182" spans="1:19" s="1" customFormat="1">
      <c r="A182" s="2"/>
      <c r="B182" s="5"/>
      <c r="C182" s="5"/>
      <c r="D182" s="5"/>
      <c r="E182" s="8"/>
      <c r="F182" s="5"/>
      <c r="G182" s="5"/>
      <c r="H182" s="5"/>
      <c r="I182" s="5"/>
      <c r="J182" s="8"/>
      <c r="K182" s="8"/>
      <c r="M182" s="2"/>
      <c r="N182" s="5"/>
      <c r="O182" s="5"/>
      <c r="P182" s="8"/>
      <c r="Q182" s="5"/>
      <c r="R182" s="8"/>
      <c r="S182" s="8"/>
    </row>
    <row r="183" spans="1:19" s="1" customFormat="1">
      <c r="A183" s="2"/>
      <c r="B183" s="5"/>
      <c r="C183" s="5"/>
      <c r="D183" s="5"/>
      <c r="E183" s="8"/>
      <c r="F183" s="5"/>
      <c r="G183" s="5"/>
      <c r="H183" s="5"/>
      <c r="I183" s="5"/>
      <c r="J183" s="8"/>
      <c r="K183" s="8"/>
      <c r="M183" s="2"/>
      <c r="N183" s="5"/>
      <c r="O183" s="5"/>
      <c r="P183" s="8"/>
      <c r="Q183" s="5"/>
      <c r="R183" s="8"/>
      <c r="S183" s="8"/>
    </row>
    <row r="184" spans="1:19" s="1" customFormat="1">
      <c r="A184" s="2"/>
      <c r="B184" s="5"/>
      <c r="C184" s="5"/>
      <c r="D184" s="5"/>
      <c r="E184" s="8"/>
      <c r="F184" s="5"/>
      <c r="G184" s="5"/>
      <c r="H184" s="5"/>
      <c r="I184" s="5"/>
      <c r="J184" s="8"/>
      <c r="K184" s="8"/>
      <c r="M184" s="2"/>
      <c r="N184" s="5"/>
      <c r="O184" s="5"/>
      <c r="P184" s="8"/>
      <c r="Q184" s="5"/>
      <c r="R184" s="8"/>
      <c r="S184" s="8"/>
    </row>
    <row r="185" spans="1:19" s="1" customFormat="1">
      <c r="A185" s="2"/>
      <c r="B185" s="5"/>
      <c r="C185" s="5"/>
      <c r="D185" s="5"/>
      <c r="E185" s="8"/>
      <c r="F185" s="5"/>
      <c r="G185" s="5"/>
      <c r="H185" s="5"/>
      <c r="I185" s="5"/>
      <c r="J185" s="8"/>
      <c r="K185" s="8"/>
      <c r="M185" s="2"/>
      <c r="N185" s="5"/>
      <c r="O185" s="5"/>
      <c r="P185" s="8"/>
      <c r="Q185" s="5"/>
      <c r="R185" s="8"/>
      <c r="S185" s="8"/>
    </row>
    <row r="186" spans="1:19" s="1" customFormat="1">
      <c r="A186" s="2"/>
      <c r="B186" s="5"/>
      <c r="C186" s="5"/>
      <c r="D186" s="5"/>
      <c r="E186" s="8"/>
      <c r="F186" s="5"/>
      <c r="G186" s="5"/>
      <c r="H186" s="5"/>
      <c r="I186" s="5"/>
      <c r="J186" s="8"/>
      <c r="K186" s="8"/>
      <c r="M186" s="2"/>
      <c r="N186" s="5"/>
      <c r="O186" s="5"/>
      <c r="P186" s="8"/>
      <c r="Q186" s="5"/>
      <c r="R186" s="8"/>
      <c r="S186" s="8"/>
    </row>
    <row r="187" spans="1:19" s="1" customFormat="1">
      <c r="A187" s="2"/>
      <c r="B187" s="5"/>
      <c r="C187" s="5"/>
      <c r="D187" s="5"/>
      <c r="E187" s="8"/>
      <c r="F187" s="5"/>
      <c r="G187" s="5"/>
      <c r="H187" s="5"/>
      <c r="I187" s="5"/>
      <c r="J187" s="8"/>
      <c r="K187" s="8"/>
      <c r="M187" s="2"/>
      <c r="N187" s="5"/>
      <c r="O187" s="5"/>
      <c r="P187" s="8"/>
      <c r="Q187" s="5"/>
      <c r="R187" s="8"/>
      <c r="S187" s="8"/>
    </row>
    <row r="188" spans="1:19" s="1" customFormat="1">
      <c r="A188" s="2"/>
      <c r="B188" s="5"/>
      <c r="C188" s="5"/>
      <c r="D188" s="5"/>
      <c r="E188" s="8"/>
      <c r="F188" s="5"/>
      <c r="G188" s="5"/>
      <c r="H188" s="5"/>
      <c r="I188" s="5"/>
      <c r="J188" s="8"/>
      <c r="K188" s="8"/>
      <c r="M188" s="2"/>
      <c r="N188" s="5"/>
      <c r="O188" s="5"/>
      <c r="P188" s="8"/>
      <c r="Q188" s="5"/>
      <c r="R188" s="8"/>
      <c r="S188" s="8"/>
    </row>
    <row r="189" spans="1:19" s="1" customFormat="1">
      <c r="A189" s="2"/>
      <c r="B189" s="5"/>
      <c r="C189" s="5"/>
      <c r="D189" s="5"/>
      <c r="E189" s="8"/>
      <c r="F189" s="5"/>
      <c r="G189" s="5"/>
      <c r="H189" s="5"/>
      <c r="I189" s="5"/>
      <c r="J189" s="8"/>
      <c r="K189" s="8"/>
      <c r="M189" s="2"/>
      <c r="N189" s="5"/>
      <c r="O189" s="5"/>
      <c r="P189" s="8"/>
      <c r="Q189" s="5"/>
      <c r="R189" s="8"/>
      <c r="S189" s="8"/>
    </row>
    <row r="190" spans="1:19" s="1" customFormat="1">
      <c r="A190" s="2"/>
      <c r="B190" s="5"/>
      <c r="C190" s="5"/>
      <c r="D190" s="5"/>
      <c r="E190" s="8"/>
      <c r="F190" s="5"/>
      <c r="G190" s="5"/>
      <c r="H190" s="5"/>
      <c r="I190" s="5"/>
      <c r="J190" s="8"/>
      <c r="K190" s="8"/>
      <c r="M190" s="2"/>
      <c r="N190" s="5"/>
      <c r="O190" s="5"/>
      <c r="P190" s="8"/>
      <c r="Q190" s="5"/>
      <c r="R190" s="8"/>
      <c r="S190" s="8"/>
    </row>
    <row r="191" spans="1:19" s="1" customFormat="1">
      <c r="A191" s="2"/>
      <c r="B191" s="5"/>
      <c r="C191" s="5"/>
      <c r="D191" s="5"/>
      <c r="E191" s="8"/>
      <c r="F191" s="5"/>
      <c r="G191" s="5"/>
      <c r="H191" s="5"/>
      <c r="I191" s="5"/>
      <c r="J191" s="8"/>
      <c r="K191" s="8"/>
      <c r="M191" s="2"/>
      <c r="N191" s="5"/>
      <c r="O191" s="5"/>
      <c r="P191" s="8"/>
      <c r="Q191" s="5"/>
      <c r="R191" s="8"/>
      <c r="S191" s="8"/>
    </row>
    <row r="192" spans="1:19" s="1" customFormat="1">
      <c r="A192" s="2"/>
      <c r="B192" s="5"/>
      <c r="C192" s="5"/>
      <c r="D192" s="5"/>
      <c r="E192" s="8"/>
      <c r="F192" s="5"/>
      <c r="G192" s="5"/>
      <c r="H192" s="5"/>
      <c r="I192" s="5"/>
      <c r="J192" s="8"/>
      <c r="K192" s="8"/>
      <c r="M192" s="2"/>
      <c r="N192" s="5"/>
      <c r="O192" s="5"/>
      <c r="P192" s="8"/>
      <c r="Q192" s="5"/>
      <c r="R192" s="8"/>
      <c r="S192" s="8"/>
    </row>
    <row r="193" spans="1:19" s="1" customFormat="1">
      <c r="A193" s="2"/>
      <c r="B193" s="5"/>
      <c r="C193" s="5"/>
      <c r="D193" s="5"/>
      <c r="E193" s="8"/>
      <c r="F193" s="5"/>
      <c r="G193" s="5"/>
      <c r="H193" s="5"/>
      <c r="I193" s="5"/>
      <c r="J193" s="8"/>
      <c r="K193" s="8"/>
      <c r="M193" s="2"/>
      <c r="N193" s="5"/>
      <c r="O193" s="5"/>
      <c r="P193" s="8"/>
      <c r="Q193" s="5"/>
      <c r="R193" s="8"/>
      <c r="S193" s="8"/>
    </row>
    <row r="194" spans="1:19" s="1" customFormat="1">
      <c r="A194" s="2"/>
      <c r="B194" s="5"/>
      <c r="C194" s="5"/>
      <c r="D194" s="5"/>
      <c r="E194" s="8"/>
      <c r="F194" s="5"/>
      <c r="G194" s="5"/>
      <c r="H194" s="5"/>
      <c r="I194" s="5"/>
      <c r="J194" s="8"/>
      <c r="K194" s="8"/>
      <c r="M194" s="2"/>
      <c r="N194" s="5"/>
      <c r="O194" s="5"/>
      <c r="P194" s="8"/>
      <c r="Q194" s="5"/>
      <c r="R194" s="8"/>
      <c r="S194" s="8"/>
    </row>
    <row r="195" spans="1:19" s="1" customFormat="1">
      <c r="A195" s="2"/>
      <c r="B195" s="5"/>
      <c r="C195" s="5"/>
      <c r="D195" s="5"/>
      <c r="E195" s="8"/>
      <c r="F195" s="5"/>
      <c r="G195" s="5"/>
      <c r="H195" s="5"/>
      <c r="I195" s="5"/>
      <c r="J195" s="8"/>
      <c r="K195" s="8"/>
      <c r="M195" s="2"/>
      <c r="N195" s="5"/>
      <c r="O195" s="5"/>
      <c r="P195" s="8"/>
      <c r="Q195" s="5"/>
      <c r="R195" s="8"/>
      <c r="S195" s="8"/>
    </row>
  </sheetData>
  <customSheetViews>
    <customSheetView guid="{6A2866EB-7D49-11D3-A318-00A0C9C759EC}" showPageBreaks="1" printArea="1" showRuler="0" topLeftCell="A57">
      <selection activeCell="A59" sqref="A59"/>
      <colBreaks count="1" manualBreakCount="1">
        <brk id="11" max="1048575" man="1"/>
      </colBreaks>
      <pageMargins left="0.59055118110236227" right="0.59055118110236227" top="0.98425196850393704" bottom="0.39370078740157483" header="0.51181102362204722" footer="0.31496062992125984"/>
      <pageSetup paperSize="9" firstPageNumber="51" orientation="portrait" useFirstPageNumber="1" horizontalDpi="0" verticalDpi="300" r:id="rId1"/>
      <headerFooter alignWithMargins="0"/>
    </customSheetView>
  </customSheetViews>
  <mergeCells count="8">
    <mergeCell ref="N5:R5"/>
    <mergeCell ref="N29:R29"/>
    <mergeCell ref="B30:E30"/>
    <mergeCell ref="F30:J30"/>
    <mergeCell ref="N30:P30"/>
    <mergeCell ref="N6:P6"/>
    <mergeCell ref="B6:E6"/>
    <mergeCell ref="F6:J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7" firstPageNumber="108" fitToWidth="2" orientation="portrait" r:id="rId2"/>
  <headerFooter alignWithMargins="0">
    <oddFooter>&amp;C&amp;P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7"/>
  <sheetViews>
    <sheetView workbookViewId="0">
      <pane xSplit="1" ySplit="6" topLeftCell="B7" activePane="bottomRight" state="frozen"/>
      <selection activeCell="A61" sqref="A61"/>
      <selection pane="topRight" activeCell="A61" sqref="A61"/>
      <selection pane="bottomLeft" activeCell="A61" sqref="A61"/>
      <selection pane="bottomRight" activeCell="H16" sqref="H16"/>
    </sheetView>
  </sheetViews>
  <sheetFormatPr baseColWidth="10" defaultColWidth="9.33203125" defaultRowHeight="13.2"/>
  <cols>
    <col min="1" max="1" width="5.44140625" style="9" customWidth="1"/>
    <col min="2" max="2" width="5.109375" style="5" customWidth="1"/>
    <col min="3" max="3" width="4.6640625" style="5" customWidth="1"/>
    <col min="4" max="4" width="6.109375" style="5" customWidth="1"/>
    <col min="5" max="5" width="4.6640625" style="5" customWidth="1"/>
    <col min="6" max="6" width="5.6640625" style="5" customWidth="1"/>
    <col min="7" max="7" width="4.6640625" style="5" customWidth="1"/>
    <col min="8" max="8" width="5.6640625" style="5" bestFit="1" customWidth="1"/>
    <col min="9" max="9" width="4.6640625" style="5" customWidth="1"/>
    <col min="10" max="10" width="6.109375" style="5" customWidth="1"/>
    <col min="11" max="11" width="5.109375" style="3" customWidth="1"/>
    <col min="12" max="13" width="4.88671875" style="5" bestFit="1" customWidth="1"/>
    <col min="14" max="14" width="5.6640625" style="3" bestFit="1" customWidth="1"/>
    <col min="15" max="15" width="4.88671875" style="3" customWidth="1"/>
    <col min="16" max="16" width="5.44140625" style="3" customWidth="1"/>
    <col min="17" max="17" width="5" style="3" customWidth="1"/>
    <col min="20" max="20" width="5.88671875" style="3" customWidth="1"/>
    <col min="21" max="16384" width="9.33203125" style="3"/>
  </cols>
  <sheetData>
    <row r="1" spans="1:17" s="71" customFormat="1" ht="18.600000000000001">
      <c r="A1" s="67" t="s">
        <v>103</v>
      </c>
      <c r="B1" s="69"/>
      <c r="C1" s="69"/>
      <c r="D1" s="69"/>
      <c r="E1" s="69"/>
      <c r="F1" s="69"/>
      <c r="G1" s="69"/>
      <c r="H1" s="69"/>
      <c r="I1" s="69"/>
      <c r="J1" s="69"/>
      <c r="L1" s="69"/>
      <c r="M1" s="69"/>
    </row>
    <row r="2" spans="1:17" s="71" customFormat="1" ht="10.199999999999999">
      <c r="A2" s="74"/>
      <c r="B2" s="69"/>
      <c r="C2" s="69"/>
      <c r="D2" s="69"/>
      <c r="E2" s="69"/>
      <c r="F2" s="69"/>
      <c r="G2" s="69"/>
      <c r="H2" s="69"/>
      <c r="I2" s="69"/>
      <c r="J2" s="69"/>
      <c r="L2" s="69"/>
      <c r="M2" s="69"/>
    </row>
    <row r="3" spans="1:17" s="71" customFormat="1" ht="16.2">
      <c r="A3" s="73" t="s">
        <v>247</v>
      </c>
      <c r="B3" s="69"/>
      <c r="C3" s="69"/>
      <c r="D3" s="69"/>
      <c r="E3" s="69"/>
      <c r="F3" s="69"/>
      <c r="G3" s="69"/>
      <c r="H3" s="69"/>
      <c r="I3" s="69"/>
      <c r="J3" s="69"/>
      <c r="L3" s="69"/>
      <c r="M3" s="69"/>
    </row>
    <row r="4" spans="1:17" ht="18.75" customHeight="1" thickBot="1">
      <c r="A4" s="7"/>
    </row>
    <row r="5" spans="1:17" s="29" customFormat="1" ht="14.4" customHeight="1" thickTop="1">
      <c r="A5" s="315"/>
      <c r="B5" s="492" t="s">
        <v>21</v>
      </c>
      <c r="C5" s="491"/>
      <c r="D5" s="493" t="s">
        <v>22</v>
      </c>
      <c r="E5" s="494"/>
      <c r="F5" s="490" t="s">
        <v>23</v>
      </c>
      <c r="G5" s="491"/>
      <c r="H5" s="490" t="s">
        <v>24</v>
      </c>
      <c r="I5" s="491"/>
      <c r="J5" s="490" t="s">
        <v>25</v>
      </c>
      <c r="K5" s="491"/>
      <c r="L5" s="490" t="s">
        <v>61</v>
      </c>
      <c r="M5" s="491"/>
      <c r="N5" s="490" t="s">
        <v>26</v>
      </c>
      <c r="O5" s="491"/>
      <c r="P5" s="492" t="s">
        <v>27</v>
      </c>
      <c r="Q5" s="492"/>
    </row>
    <row r="6" spans="1:17" s="28" customFormat="1" ht="27.6" customHeight="1" thickBot="1">
      <c r="A6" s="316"/>
      <c r="B6" s="317" t="s">
        <v>151</v>
      </c>
      <c r="C6" s="318" t="s">
        <v>20</v>
      </c>
      <c r="D6" s="319" t="s">
        <v>151</v>
      </c>
      <c r="E6" s="318" t="s">
        <v>20</v>
      </c>
      <c r="F6" s="319" t="s">
        <v>151</v>
      </c>
      <c r="G6" s="318" t="s">
        <v>20</v>
      </c>
      <c r="H6" s="319" t="s">
        <v>151</v>
      </c>
      <c r="I6" s="318" t="s">
        <v>20</v>
      </c>
      <c r="J6" s="319" t="s">
        <v>151</v>
      </c>
      <c r="K6" s="318" t="s">
        <v>20</v>
      </c>
      <c r="L6" s="319" t="s">
        <v>151</v>
      </c>
      <c r="M6" s="318" t="s">
        <v>20</v>
      </c>
      <c r="N6" s="319" t="s">
        <v>151</v>
      </c>
      <c r="O6" s="318" t="s">
        <v>20</v>
      </c>
      <c r="P6" s="317" t="s">
        <v>151</v>
      </c>
      <c r="Q6" s="317" t="s">
        <v>20</v>
      </c>
    </row>
    <row r="7" spans="1:17" s="28" customFormat="1" ht="18.600000000000001" customHeight="1" thickTop="1">
      <c r="A7" s="30" t="s">
        <v>51</v>
      </c>
      <c r="B7" s="20">
        <v>267.32702048647195</v>
      </c>
      <c r="C7" s="5">
        <v>5.0999999999999996</v>
      </c>
      <c r="D7" s="20">
        <v>2136.4505134335732</v>
      </c>
      <c r="E7" s="5">
        <v>40.5</v>
      </c>
      <c r="F7" s="20">
        <v>2434.9033087941393</v>
      </c>
      <c r="G7" s="5">
        <v>46.1</v>
      </c>
      <c r="H7" s="20">
        <v>326.87514080361615</v>
      </c>
      <c r="I7" s="5">
        <v>6.2</v>
      </c>
      <c r="J7" s="20">
        <v>89.474793427468882</v>
      </c>
      <c r="K7" s="5">
        <v>1.7</v>
      </c>
      <c r="L7" s="20">
        <v>23.974767991976915</v>
      </c>
      <c r="M7" s="5">
        <v>0.5</v>
      </c>
      <c r="N7" s="27" t="s">
        <v>76</v>
      </c>
      <c r="O7" s="27" t="s">
        <v>14</v>
      </c>
      <c r="P7" s="27" t="s">
        <v>14</v>
      </c>
      <c r="Q7" s="27" t="s">
        <v>14</v>
      </c>
    </row>
    <row r="8" spans="1:17" s="28" customFormat="1" ht="13.5" customHeight="1">
      <c r="A8" s="120" t="s">
        <v>52</v>
      </c>
      <c r="B8" s="121">
        <v>300.93820628910703</v>
      </c>
      <c r="C8" s="103">
        <v>4.4000000000000004</v>
      </c>
      <c r="D8" s="121">
        <v>2048.2910983045426</v>
      </c>
      <c r="E8" s="103">
        <v>29.8</v>
      </c>
      <c r="F8" s="121">
        <v>3871.9359316293971</v>
      </c>
      <c r="G8" s="103">
        <v>56.3</v>
      </c>
      <c r="H8" s="121">
        <v>314.89139044933609</v>
      </c>
      <c r="I8" s="103">
        <v>4.5999999999999996</v>
      </c>
      <c r="J8" s="121">
        <v>313.7068232524</v>
      </c>
      <c r="K8" s="103">
        <v>4.5999999999999996</v>
      </c>
      <c r="L8" s="121">
        <v>22.56491500912044</v>
      </c>
      <c r="M8" s="103">
        <v>0.3</v>
      </c>
      <c r="N8" s="122" t="s">
        <v>76</v>
      </c>
      <c r="O8" s="122" t="s">
        <v>14</v>
      </c>
      <c r="P8" s="122" t="s">
        <v>14</v>
      </c>
      <c r="Q8" s="122" t="s">
        <v>14</v>
      </c>
    </row>
    <row r="9" spans="1:17" s="28" customFormat="1" ht="13.5" customHeight="1">
      <c r="A9" s="30" t="s">
        <v>53</v>
      </c>
      <c r="B9" s="20">
        <v>188.74588490076522</v>
      </c>
      <c r="C9" s="5">
        <v>2.4</v>
      </c>
      <c r="D9" s="20">
        <v>2578.9990043821717</v>
      </c>
      <c r="E9" s="5">
        <v>32.799999999999997</v>
      </c>
      <c r="F9" s="20">
        <v>4476.6102483230743</v>
      </c>
      <c r="G9" s="5">
        <v>56.9</v>
      </c>
      <c r="H9" s="20">
        <v>304.44103689599785</v>
      </c>
      <c r="I9" s="5">
        <v>3.9</v>
      </c>
      <c r="J9" s="20">
        <v>325.36354585292474</v>
      </c>
      <c r="K9" s="5">
        <v>4.0999999999999996</v>
      </c>
      <c r="L9" s="27" t="s">
        <v>14</v>
      </c>
      <c r="M9" s="27" t="s">
        <v>14</v>
      </c>
      <c r="N9" s="27" t="s">
        <v>76</v>
      </c>
      <c r="O9" s="27" t="s">
        <v>14</v>
      </c>
      <c r="P9" s="27" t="s">
        <v>14</v>
      </c>
      <c r="Q9" s="27" t="s">
        <v>14</v>
      </c>
    </row>
    <row r="10" spans="1:17" s="28" customFormat="1" ht="13.5" customHeight="1">
      <c r="A10" s="120" t="s">
        <v>54</v>
      </c>
      <c r="B10" s="121">
        <v>207.61175265074164</v>
      </c>
      <c r="C10" s="103">
        <v>2.2999999999999998</v>
      </c>
      <c r="D10" s="121">
        <v>2831.1228679607275</v>
      </c>
      <c r="E10" s="103">
        <v>31</v>
      </c>
      <c r="F10" s="121">
        <v>5069.2281418283037</v>
      </c>
      <c r="G10" s="103">
        <v>55.5</v>
      </c>
      <c r="H10" s="121">
        <v>519.82151551928371</v>
      </c>
      <c r="I10" s="103">
        <v>5.7</v>
      </c>
      <c r="J10" s="121">
        <v>499.18243061561151</v>
      </c>
      <c r="K10" s="103">
        <v>5.5</v>
      </c>
      <c r="L10" s="122" t="s">
        <v>14</v>
      </c>
      <c r="M10" s="122" t="s">
        <v>14</v>
      </c>
      <c r="N10" s="122" t="s">
        <v>76</v>
      </c>
      <c r="O10" s="122" t="s">
        <v>14</v>
      </c>
      <c r="P10" s="122" t="s">
        <v>14</v>
      </c>
      <c r="Q10" s="122" t="s">
        <v>14</v>
      </c>
    </row>
    <row r="11" spans="1:17" s="28" customFormat="1" ht="13.5" customHeight="1">
      <c r="A11" s="30" t="s">
        <v>55</v>
      </c>
      <c r="B11" s="20">
        <v>143.76866783427687</v>
      </c>
      <c r="C11" s="5">
        <v>1.7</v>
      </c>
      <c r="D11" s="20">
        <v>2800.0915677710514</v>
      </c>
      <c r="E11" s="5">
        <v>32.4</v>
      </c>
      <c r="F11" s="20">
        <v>4465.0770695406345</v>
      </c>
      <c r="G11" s="5">
        <v>51.6</v>
      </c>
      <c r="H11" s="20">
        <v>707.23748755477709</v>
      </c>
      <c r="I11" s="5">
        <v>8.1999999999999993</v>
      </c>
      <c r="J11" s="20">
        <v>528.84748152293196</v>
      </c>
      <c r="K11" s="5">
        <v>6.1</v>
      </c>
      <c r="L11" s="27" t="s">
        <v>14</v>
      </c>
      <c r="M11" s="27" t="s">
        <v>14</v>
      </c>
      <c r="N11" s="27" t="s">
        <v>76</v>
      </c>
      <c r="O11" s="27" t="s">
        <v>14</v>
      </c>
      <c r="P11" s="27" t="s">
        <v>14</v>
      </c>
      <c r="Q11" s="27" t="s">
        <v>14</v>
      </c>
    </row>
    <row r="12" spans="1:17" s="28" customFormat="1" ht="13.5" customHeight="1">
      <c r="A12" s="120" t="s">
        <v>56</v>
      </c>
      <c r="B12" s="121">
        <v>104.38725899871369</v>
      </c>
      <c r="C12" s="103">
        <v>1.2</v>
      </c>
      <c r="D12" s="121">
        <v>3217.9748988030783</v>
      </c>
      <c r="E12" s="103">
        <v>37.299999999999997</v>
      </c>
      <c r="F12" s="121">
        <v>3815.3019919623839</v>
      </c>
      <c r="G12" s="103">
        <v>44.2</v>
      </c>
      <c r="H12" s="121">
        <v>759.69273925713821</v>
      </c>
      <c r="I12" s="103">
        <v>8.8000000000000007</v>
      </c>
      <c r="J12" s="121">
        <v>730.20937043523759</v>
      </c>
      <c r="K12" s="103">
        <v>8.5</v>
      </c>
      <c r="L12" s="122" t="s">
        <v>14</v>
      </c>
      <c r="M12" s="122" t="s">
        <v>14</v>
      </c>
      <c r="N12" s="122" t="s">
        <v>76</v>
      </c>
      <c r="O12" s="122" t="s">
        <v>14</v>
      </c>
      <c r="P12" s="122" t="s">
        <v>14</v>
      </c>
      <c r="Q12" s="122" t="s">
        <v>14</v>
      </c>
    </row>
    <row r="13" spans="1:17" s="28" customFormat="1" ht="13.5" customHeight="1">
      <c r="A13" s="30" t="s">
        <v>57</v>
      </c>
      <c r="B13" s="20">
        <v>75.725093202909818</v>
      </c>
      <c r="C13" s="5">
        <v>0.8</v>
      </c>
      <c r="D13" s="20">
        <v>3546.2017543222169</v>
      </c>
      <c r="E13" s="5">
        <v>39.200000000000003</v>
      </c>
      <c r="F13" s="20">
        <v>3420.4559493615689</v>
      </c>
      <c r="G13" s="5">
        <v>37.799999999999997</v>
      </c>
      <c r="H13" s="20">
        <v>874.14518578810055</v>
      </c>
      <c r="I13" s="5">
        <v>9.6999999999999993</v>
      </c>
      <c r="J13" s="20">
        <v>1138.8923206616134</v>
      </c>
      <c r="K13" s="5">
        <v>12.6</v>
      </c>
      <c r="L13" s="27" t="s">
        <v>14</v>
      </c>
      <c r="M13" s="27" t="s">
        <v>14</v>
      </c>
      <c r="N13" s="27" t="s">
        <v>76</v>
      </c>
      <c r="O13" s="27" t="s">
        <v>14</v>
      </c>
      <c r="P13" s="27" t="s">
        <v>14</v>
      </c>
      <c r="Q13" s="27" t="s">
        <v>14</v>
      </c>
    </row>
    <row r="14" spans="1:17" s="28" customFormat="1" ht="13.5" customHeight="1">
      <c r="A14" s="120" t="s">
        <v>58</v>
      </c>
      <c r="B14" s="121">
        <v>56.46679214842699</v>
      </c>
      <c r="C14" s="103">
        <v>0.6</v>
      </c>
      <c r="D14" s="121">
        <v>3174.3057927516115</v>
      </c>
      <c r="E14" s="103">
        <v>35</v>
      </c>
      <c r="F14" s="121">
        <v>3748.5955974797062</v>
      </c>
      <c r="G14" s="103">
        <v>41.4</v>
      </c>
      <c r="H14" s="121">
        <v>599.70349483659515</v>
      </c>
      <c r="I14" s="103">
        <v>6.6</v>
      </c>
      <c r="J14" s="121">
        <v>1486.0722513317296</v>
      </c>
      <c r="K14" s="103">
        <v>16.399999999999999</v>
      </c>
      <c r="L14" s="122" t="s">
        <v>14</v>
      </c>
      <c r="M14" s="122" t="s">
        <v>14</v>
      </c>
      <c r="N14" s="122" t="s">
        <v>76</v>
      </c>
      <c r="O14" s="122" t="s">
        <v>14</v>
      </c>
      <c r="P14" s="122" t="s">
        <v>14</v>
      </c>
      <c r="Q14" s="122" t="s">
        <v>14</v>
      </c>
    </row>
    <row r="15" spans="1:17" s="28" customFormat="1" ht="13.5" customHeight="1">
      <c r="A15" s="30" t="s">
        <v>59</v>
      </c>
      <c r="B15" s="20">
        <v>38.414860141130646</v>
      </c>
      <c r="C15" s="5">
        <v>0.4</v>
      </c>
      <c r="D15" s="20">
        <v>3479.4808252727044</v>
      </c>
      <c r="E15" s="5">
        <v>36.6</v>
      </c>
      <c r="F15" s="20">
        <v>3281.7162416517081</v>
      </c>
      <c r="G15" s="5">
        <v>34.5</v>
      </c>
      <c r="H15" s="20">
        <v>491.44277377673444</v>
      </c>
      <c r="I15" s="5">
        <v>5.2</v>
      </c>
      <c r="J15" s="20">
        <v>2214.7191558323584</v>
      </c>
      <c r="K15" s="5">
        <v>23.3</v>
      </c>
      <c r="L15" s="27" t="s">
        <v>14</v>
      </c>
      <c r="M15" s="27" t="s">
        <v>14</v>
      </c>
      <c r="N15" s="27" t="s">
        <v>76</v>
      </c>
      <c r="O15" s="27" t="s">
        <v>14</v>
      </c>
      <c r="P15" s="27" t="s">
        <v>14</v>
      </c>
      <c r="Q15" s="27" t="s">
        <v>14</v>
      </c>
    </row>
    <row r="16" spans="1:17" ht="13.5" customHeight="1">
      <c r="A16" s="123">
        <v>1989</v>
      </c>
      <c r="B16" s="121">
        <v>34.366983277980857</v>
      </c>
      <c r="C16" s="103">
        <v>0.4</v>
      </c>
      <c r="D16" s="121">
        <v>3689.5634542851535</v>
      </c>
      <c r="E16" s="103">
        <v>40.299999999999997</v>
      </c>
      <c r="F16" s="121">
        <v>2850.6137220845476</v>
      </c>
      <c r="G16" s="103">
        <v>31.2</v>
      </c>
      <c r="H16" s="121">
        <v>477.61313343459079</v>
      </c>
      <c r="I16" s="103">
        <v>5.2</v>
      </c>
      <c r="J16" s="121">
        <v>2092.5851907298529</v>
      </c>
      <c r="K16" s="103">
        <v>22.9</v>
      </c>
      <c r="L16" s="122" t="s">
        <v>14</v>
      </c>
      <c r="M16" s="122" t="s">
        <v>14</v>
      </c>
      <c r="N16" s="122" t="s">
        <v>76</v>
      </c>
      <c r="O16" s="122" t="s">
        <v>14</v>
      </c>
      <c r="P16" s="122" t="s">
        <v>14</v>
      </c>
      <c r="Q16" s="122" t="s">
        <v>14</v>
      </c>
    </row>
    <row r="17" spans="1:17" s="15" customFormat="1" ht="21.6" customHeight="1">
      <c r="A17" s="13">
        <f t="shared" ref="A17:A25" si="0">A16+1</f>
        <v>1990</v>
      </c>
      <c r="B17" s="20">
        <v>7.703320421793129</v>
      </c>
      <c r="C17" s="5">
        <v>0.1</v>
      </c>
      <c r="D17" s="20">
        <v>3440.4918497416475</v>
      </c>
      <c r="E17" s="5">
        <v>35</v>
      </c>
      <c r="F17" s="20">
        <v>3503.1576346445931</v>
      </c>
      <c r="G17" s="5">
        <v>35.6</v>
      </c>
      <c r="H17" s="20">
        <v>478.91397716619548</v>
      </c>
      <c r="I17" s="5">
        <v>4.9000000000000004</v>
      </c>
      <c r="J17" s="20">
        <v>2406.6335763028419</v>
      </c>
      <c r="K17" s="5">
        <v>24.5</v>
      </c>
      <c r="L17" s="27" t="s">
        <v>14</v>
      </c>
      <c r="M17" s="27" t="s">
        <v>14</v>
      </c>
      <c r="N17" s="27" t="s">
        <v>76</v>
      </c>
      <c r="O17" s="27" t="s">
        <v>14</v>
      </c>
      <c r="P17" s="27" t="s">
        <v>14</v>
      </c>
      <c r="Q17" s="27" t="s">
        <v>14</v>
      </c>
    </row>
    <row r="18" spans="1:17" ht="13.5" customHeight="1">
      <c r="A18" s="123">
        <f t="shared" si="0"/>
        <v>1991</v>
      </c>
      <c r="B18" s="121">
        <v>84.489437003553689</v>
      </c>
      <c r="C18" s="103">
        <v>0.8</v>
      </c>
      <c r="D18" s="121">
        <v>3039.0761829320577</v>
      </c>
      <c r="E18" s="103">
        <v>28.2</v>
      </c>
      <c r="F18" s="121">
        <v>4236.9643103711396</v>
      </c>
      <c r="G18" s="103">
        <v>39.299999999999997</v>
      </c>
      <c r="H18" s="121">
        <v>478.57241484560654</v>
      </c>
      <c r="I18" s="103">
        <v>4.4000000000000004</v>
      </c>
      <c r="J18" s="121">
        <v>2949.7830715900091</v>
      </c>
      <c r="K18" s="103">
        <v>27.3</v>
      </c>
      <c r="L18" s="122" t="s">
        <v>14</v>
      </c>
      <c r="M18" s="122" t="s">
        <v>14</v>
      </c>
      <c r="N18" s="122" t="s">
        <v>76</v>
      </c>
      <c r="O18" s="122" t="s">
        <v>14</v>
      </c>
      <c r="P18" s="122" t="s">
        <v>14</v>
      </c>
      <c r="Q18" s="122" t="s">
        <v>14</v>
      </c>
    </row>
    <row r="19" spans="1:17" s="15" customFormat="1" ht="13.5" customHeight="1">
      <c r="A19" s="13">
        <f t="shared" si="0"/>
        <v>1992</v>
      </c>
      <c r="B19" s="20">
        <v>6.2280618881855769</v>
      </c>
      <c r="C19" s="5">
        <v>0</v>
      </c>
      <c r="D19" s="20">
        <v>3653.4159865700599</v>
      </c>
      <c r="E19" s="5">
        <v>29.2</v>
      </c>
      <c r="F19" s="20">
        <v>5047.7678538985338</v>
      </c>
      <c r="G19" s="5">
        <v>40.299999999999997</v>
      </c>
      <c r="H19" s="20">
        <v>341.48964775477276</v>
      </c>
      <c r="I19" s="5">
        <v>2.7</v>
      </c>
      <c r="J19" s="20">
        <v>3461.0582618111521</v>
      </c>
      <c r="K19" s="5">
        <v>27.7</v>
      </c>
      <c r="L19" s="27" t="s">
        <v>14</v>
      </c>
      <c r="M19" s="27" t="s">
        <v>14</v>
      </c>
      <c r="N19" s="27" t="s">
        <v>76</v>
      </c>
      <c r="O19" s="27" t="s">
        <v>14</v>
      </c>
      <c r="P19" s="27" t="s">
        <v>14</v>
      </c>
      <c r="Q19" s="27" t="s">
        <v>14</v>
      </c>
    </row>
    <row r="20" spans="1:17" ht="13.5" customHeight="1">
      <c r="A20" s="123">
        <f t="shared" si="0"/>
        <v>1993</v>
      </c>
      <c r="B20" s="121">
        <v>5.5304026801741237</v>
      </c>
      <c r="C20" s="103">
        <v>0</v>
      </c>
      <c r="D20" s="121">
        <v>3878.6000305225898</v>
      </c>
      <c r="E20" s="103">
        <v>25.1</v>
      </c>
      <c r="F20" s="121">
        <v>5484.3135687448676</v>
      </c>
      <c r="G20" s="103">
        <v>35.5</v>
      </c>
      <c r="H20" s="121">
        <v>798.02039199726744</v>
      </c>
      <c r="I20" s="103">
        <v>5.2</v>
      </c>
      <c r="J20" s="121">
        <v>5302.471603090049</v>
      </c>
      <c r="K20" s="103">
        <v>34.299999999999997</v>
      </c>
      <c r="L20" s="122" t="s">
        <v>14</v>
      </c>
      <c r="M20" s="122" t="s">
        <v>14</v>
      </c>
      <c r="N20" s="122" t="s">
        <v>76</v>
      </c>
      <c r="O20" s="122" t="s">
        <v>14</v>
      </c>
      <c r="P20" s="122" t="s">
        <v>14</v>
      </c>
      <c r="Q20" s="122" t="s">
        <v>14</v>
      </c>
    </row>
    <row r="21" spans="1:17" s="16" customFormat="1" ht="13.5" customHeight="1">
      <c r="A21" s="13">
        <f t="shared" si="0"/>
        <v>1994</v>
      </c>
      <c r="B21" s="20">
        <v>3.9170657616476383</v>
      </c>
      <c r="C21" s="5">
        <v>0</v>
      </c>
      <c r="D21" s="20">
        <v>5066.1976846435027</v>
      </c>
      <c r="E21" s="5">
        <v>26.7</v>
      </c>
      <c r="F21" s="20">
        <v>6748.6828048807065</v>
      </c>
      <c r="G21" s="5">
        <v>35.6</v>
      </c>
      <c r="H21" s="20">
        <v>902.98903366932393</v>
      </c>
      <c r="I21" s="5">
        <v>4.8</v>
      </c>
      <c r="J21" s="20">
        <v>6241.5281643568815</v>
      </c>
      <c r="K21" s="5">
        <v>32.9</v>
      </c>
      <c r="L21" s="27" t="s">
        <v>14</v>
      </c>
      <c r="M21" s="27" t="s">
        <v>14</v>
      </c>
      <c r="N21" s="27" t="s">
        <v>76</v>
      </c>
      <c r="O21" s="27" t="s">
        <v>14</v>
      </c>
      <c r="P21" s="27" t="s">
        <v>14</v>
      </c>
      <c r="Q21" s="27" t="s">
        <v>14</v>
      </c>
    </row>
    <row r="22" spans="1:17" s="1" customFormat="1" ht="13.5" customHeight="1">
      <c r="A22" s="123">
        <f t="shared" si="0"/>
        <v>1995</v>
      </c>
      <c r="B22" s="121">
        <v>1.5115949506914819</v>
      </c>
      <c r="C22" s="103">
        <v>0</v>
      </c>
      <c r="D22" s="121">
        <v>5920.844749024367</v>
      </c>
      <c r="E22" s="103">
        <v>27.5</v>
      </c>
      <c r="F22" s="121">
        <v>7947.2976606614675</v>
      </c>
      <c r="G22" s="103">
        <v>36.9</v>
      </c>
      <c r="H22" s="121">
        <v>821.75533963649048</v>
      </c>
      <c r="I22" s="103">
        <v>3.8</v>
      </c>
      <c r="J22" s="121">
        <v>6865.5261876557915</v>
      </c>
      <c r="K22" s="103">
        <v>31.8</v>
      </c>
      <c r="L22" s="122" t="s">
        <v>14</v>
      </c>
      <c r="M22" s="122" t="s">
        <v>14</v>
      </c>
      <c r="N22" s="122" t="s">
        <v>76</v>
      </c>
      <c r="O22" s="122" t="s">
        <v>14</v>
      </c>
      <c r="P22" s="122" t="s">
        <v>14</v>
      </c>
      <c r="Q22" s="122" t="s">
        <v>14</v>
      </c>
    </row>
    <row r="23" spans="1:17" s="16" customFormat="1" ht="13.5" customHeight="1">
      <c r="A23" s="13">
        <f t="shared" si="0"/>
        <v>1996</v>
      </c>
      <c r="B23" s="20">
        <v>1.6133369185264854</v>
      </c>
      <c r="C23" s="5">
        <v>0</v>
      </c>
      <c r="D23" s="20">
        <v>6377.7606592879511</v>
      </c>
      <c r="E23" s="5">
        <v>29.6</v>
      </c>
      <c r="F23" s="20">
        <v>7352.1652870940306</v>
      </c>
      <c r="G23" s="5">
        <v>34.1</v>
      </c>
      <c r="H23" s="20">
        <v>1502.9541507089234</v>
      </c>
      <c r="I23" s="5">
        <v>7</v>
      </c>
      <c r="J23" s="20">
        <v>6311.1414722062736</v>
      </c>
      <c r="K23" s="5">
        <v>29.3</v>
      </c>
      <c r="L23" s="27" t="s">
        <v>14</v>
      </c>
      <c r="M23" s="27" t="s">
        <v>14</v>
      </c>
      <c r="N23" s="27" t="s">
        <v>76</v>
      </c>
      <c r="O23" s="27" t="s">
        <v>14</v>
      </c>
      <c r="P23" s="27" t="s">
        <v>14</v>
      </c>
      <c r="Q23" s="27" t="s">
        <v>14</v>
      </c>
    </row>
    <row r="24" spans="1:17" s="1" customFormat="1" ht="13.5" customHeight="1">
      <c r="A24" s="123">
        <f t="shared" si="0"/>
        <v>1997</v>
      </c>
      <c r="B24" s="121">
        <v>0.43603700500715825</v>
      </c>
      <c r="C24" s="103">
        <v>0</v>
      </c>
      <c r="D24" s="121">
        <v>6162.8525540867558</v>
      </c>
      <c r="E24" s="103">
        <v>27.8</v>
      </c>
      <c r="F24" s="121">
        <v>6740.9068116247454</v>
      </c>
      <c r="G24" s="103">
        <v>30.4</v>
      </c>
      <c r="H24" s="121">
        <v>1952.3702244863846</v>
      </c>
      <c r="I24" s="103">
        <v>8.8000000000000007</v>
      </c>
      <c r="J24" s="121">
        <v>6538.3894246491709</v>
      </c>
      <c r="K24" s="103">
        <v>29.5</v>
      </c>
      <c r="L24" s="122" t="s">
        <v>14</v>
      </c>
      <c r="M24" s="122" t="s">
        <v>14</v>
      </c>
      <c r="N24" s="121">
        <v>764.88157961672346</v>
      </c>
      <c r="O24" s="124">
        <v>3.5</v>
      </c>
      <c r="P24" s="122" t="s">
        <v>14</v>
      </c>
      <c r="Q24" s="122" t="s">
        <v>14</v>
      </c>
    </row>
    <row r="25" spans="1:17" s="15" customFormat="1" ht="13.5" customHeight="1">
      <c r="A25" s="136">
        <f t="shared" si="0"/>
        <v>1998</v>
      </c>
      <c r="B25" s="137" t="s">
        <v>71</v>
      </c>
      <c r="C25" s="137" t="s">
        <v>76</v>
      </c>
      <c r="D25" s="138">
        <v>8495.8176783936397</v>
      </c>
      <c r="E25" s="139">
        <v>29.7</v>
      </c>
      <c r="F25" s="138">
        <v>7210.4750623169548</v>
      </c>
      <c r="G25" s="139">
        <v>25.2</v>
      </c>
      <c r="H25" s="138">
        <v>2520.0976722891219</v>
      </c>
      <c r="I25" s="139">
        <v>8.8000000000000007</v>
      </c>
      <c r="J25" s="138">
        <v>6483.4124256011855</v>
      </c>
      <c r="K25" s="139">
        <v>22.7</v>
      </c>
      <c r="L25" s="137" t="s">
        <v>14</v>
      </c>
      <c r="M25" s="137" t="s">
        <v>14</v>
      </c>
      <c r="N25" s="138">
        <v>1219.4501573366858</v>
      </c>
      <c r="O25" s="140">
        <v>4.3</v>
      </c>
      <c r="P25" s="138">
        <v>2657.6310109517963</v>
      </c>
      <c r="Q25" s="140">
        <v>9.3000000000000007</v>
      </c>
    </row>
    <row r="26" spans="1:17" s="15" customFormat="1" ht="13.5" customHeight="1">
      <c r="A26" s="125" t="s">
        <v>127</v>
      </c>
      <c r="B26" s="126" t="s">
        <v>71</v>
      </c>
      <c r="C26" s="126" t="s">
        <v>76</v>
      </c>
      <c r="D26" s="122" t="s">
        <v>73</v>
      </c>
      <c r="E26" s="122" t="s">
        <v>77</v>
      </c>
      <c r="F26" s="127">
        <v>7210.4750623169548</v>
      </c>
      <c r="G26" s="102">
        <v>52.8</v>
      </c>
      <c r="H26" s="122" t="s">
        <v>76</v>
      </c>
      <c r="I26" s="122" t="s">
        <v>76</v>
      </c>
      <c r="J26" s="127">
        <v>6453.2</v>
      </c>
      <c r="K26" s="102">
        <v>47.2</v>
      </c>
      <c r="L26" s="122" t="s">
        <v>14</v>
      </c>
      <c r="M26" s="122" t="s">
        <v>14</v>
      </c>
      <c r="N26" s="122" t="s">
        <v>76</v>
      </c>
      <c r="O26" s="122" t="s">
        <v>14</v>
      </c>
      <c r="P26" s="122" t="s">
        <v>14</v>
      </c>
      <c r="Q26" s="122" t="s">
        <v>14</v>
      </c>
    </row>
    <row r="27" spans="1:17" s="15" customFormat="1" ht="13.5" customHeight="1">
      <c r="A27" s="13">
        <v>1999</v>
      </c>
      <c r="B27" s="34" t="s">
        <v>71</v>
      </c>
      <c r="C27" s="34" t="s">
        <v>76</v>
      </c>
      <c r="D27" s="27" t="s">
        <v>73</v>
      </c>
      <c r="E27" s="27" t="s">
        <v>77</v>
      </c>
      <c r="F27" s="20">
        <v>7479.0738574013649</v>
      </c>
      <c r="G27" s="5">
        <v>44.6</v>
      </c>
      <c r="H27" s="27" t="s">
        <v>76</v>
      </c>
      <c r="I27" s="27" t="s">
        <v>76</v>
      </c>
      <c r="J27" s="20">
        <v>9299.2999999999993</v>
      </c>
      <c r="K27" s="5">
        <v>55.4</v>
      </c>
      <c r="L27" s="27" t="s">
        <v>14</v>
      </c>
      <c r="M27" s="27" t="s">
        <v>14</v>
      </c>
      <c r="N27" s="27" t="s">
        <v>76</v>
      </c>
      <c r="O27" s="27" t="s">
        <v>14</v>
      </c>
      <c r="P27" s="27" t="s">
        <v>14</v>
      </c>
      <c r="Q27" s="27" t="s">
        <v>14</v>
      </c>
    </row>
    <row r="28" spans="1:17" s="15" customFormat="1" ht="18.600000000000001" customHeight="1">
      <c r="A28" s="123">
        <v>2000</v>
      </c>
      <c r="B28" s="126" t="s">
        <v>71</v>
      </c>
      <c r="C28" s="126" t="s">
        <v>76</v>
      </c>
      <c r="D28" s="122" t="s">
        <v>73</v>
      </c>
      <c r="E28" s="122" t="s">
        <v>77</v>
      </c>
      <c r="F28" s="121">
        <v>7835.5514051292485</v>
      </c>
      <c r="G28" s="103">
        <v>46.9</v>
      </c>
      <c r="H28" s="122" t="s">
        <v>76</v>
      </c>
      <c r="I28" s="122" t="s">
        <v>76</v>
      </c>
      <c r="J28" s="121">
        <v>8886.2999999999993</v>
      </c>
      <c r="K28" s="103">
        <v>53.1</v>
      </c>
      <c r="L28" s="122" t="s">
        <v>14</v>
      </c>
      <c r="M28" s="122" t="s">
        <v>14</v>
      </c>
      <c r="N28" s="122" t="s">
        <v>76</v>
      </c>
      <c r="O28" s="122" t="s">
        <v>14</v>
      </c>
      <c r="P28" s="122" t="s">
        <v>14</v>
      </c>
      <c r="Q28" s="122" t="s">
        <v>14</v>
      </c>
    </row>
    <row r="29" spans="1:17" s="15" customFormat="1" ht="13.5" customHeight="1">
      <c r="A29" s="13">
        <v>2001</v>
      </c>
      <c r="B29" s="34" t="s">
        <v>71</v>
      </c>
      <c r="C29" s="34" t="s">
        <v>76</v>
      </c>
      <c r="D29" s="27" t="s">
        <v>73</v>
      </c>
      <c r="E29" s="27" t="s">
        <v>77</v>
      </c>
      <c r="F29" s="20">
        <v>8048.7489999999998</v>
      </c>
      <c r="G29" s="5">
        <v>49.7</v>
      </c>
      <c r="H29" s="27" t="s">
        <v>76</v>
      </c>
      <c r="I29" s="27" t="s">
        <v>76</v>
      </c>
      <c r="J29" s="20">
        <v>8143.8010000000004</v>
      </c>
      <c r="K29" s="5">
        <v>50.3</v>
      </c>
      <c r="L29" s="27" t="s">
        <v>14</v>
      </c>
      <c r="M29" s="27" t="s">
        <v>14</v>
      </c>
      <c r="N29" s="27" t="s">
        <v>76</v>
      </c>
      <c r="O29" s="27" t="s">
        <v>14</v>
      </c>
      <c r="P29" s="27" t="s">
        <v>14</v>
      </c>
      <c r="Q29" s="27" t="s">
        <v>14</v>
      </c>
    </row>
    <row r="30" spans="1:17" s="15" customFormat="1" ht="13.5" customHeight="1">
      <c r="A30" s="123">
        <v>2002</v>
      </c>
      <c r="B30" s="126" t="s">
        <v>71</v>
      </c>
      <c r="C30" s="126" t="s">
        <v>76</v>
      </c>
      <c r="D30" s="122" t="s">
        <v>73</v>
      </c>
      <c r="E30" s="122" t="s">
        <v>77</v>
      </c>
      <c r="F30" s="121">
        <v>8601.7970000000005</v>
      </c>
      <c r="G30" s="103">
        <v>54.8</v>
      </c>
      <c r="H30" s="122" t="s">
        <v>76</v>
      </c>
      <c r="I30" s="122" t="s">
        <v>76</v>
      </c>
      <c r="J30" s="121">
        <v>7103.357</v>
      </c>
      <c r="K30" s="103">
        <v>45.2</v>
      </c>
      <c r="L30" s="122" t="s">
        <v>14</v>
      </c>
      <c r="M30" s="122" t="s">
        <v>14</v>
      </c>
      <c r="N30" s="122" t="s">
        <v>76</v>
      </c>
      <c r="O30" s="122" t="s">
        <v>14</v>
      </c>
      <c r="P30" s="122" t="s">
        <v>14</v>
      </c>
      <c r="Q30" s="122" t="s">
        <v>14</v>
      </c>
    </row>
    <row r="31" spans="1:17" s="15" customFormat="1" ht="13.5" customHeight="1">
      <c r="A31" s="13">
        <v>2003</v>
      </c>
      <c r="B31" s="34" t="s">
        <v>71</v>
      </c>
      <c r="C31" s="34" t="s">
        <v>76</v>
      </c>
      <c r="D31" s="27" t="s">
        <v>73</v>
      </c>
      <c r="E31" s="27" t="s">
        <v>77</v>
      </c>
      <c r="F31" s="20">
        <v>8341</v>
      </c>
      <c r="G31" s="5">
        <v>60</v>
      </c>
      <c r="H31" s="27" t="s">
        <v>76</v>
      </c>
      <c r="I31" s="27" t="s">
        <v>76</v>
      </c>
      <c r="J31" s="20">
        <v>5558</v>
      </c>
      <c r="K31" s="5">
        <v>40</v>
      </c>
      <c r="L31" s="27" t="s">
        <v>14</v>
      </c>
      <c r="M31" s="27" t="s">
        <v>14</v>
      </c>
      <c r="N31" s="27" t="s">
        <v>76</v>
      </c>
      <c r="O31" s="27" t="s">
        <v>14</v>
      </c>
      <c r="P31" s="27" t="s">
        <v>14</v>
      </c>
      <c r="Q31" s="27" t="s">
        <v>14</v>
      </c>
    </row>
    <row r="32" spans="1:17" s="15" customFormat="1" ht="13.5" customHeight="1">
      <c r="A32" s="123">
        <v>2004</v>
      </c>
      <c r="B32" s="126" t="s">
        <v>71</v>
      </c>
      <c r="C32" s="126" t="s">
        <v>76</v>
      </c>
      <c r="D32" s="122" t="s">
        <v>73</v>
      </c>
      <c r="E32" s="122" t="s">
        <v>77</v>
      </c>
      <c r="F32" s="121">
        <v>7800</v>
      </c>
      <c r="G32" s="103">
        <v>59.5</v>
      </c>
      <c r="H32" s="122" t="s">
        <v>76</v>
      </c>
      <c r="I32" s="122" t="s">
        <v>76</v>
      </c>
      <c r="J32" s="121">
        <v>5312</v>
      </c>
      <c r="K32" s="103">
        <v>40.5</v>
      </c>
      <c r="L32" s="122" t="s">
        <v>14</v>
      </c>
      <c r="M32" s="122" t="s">
        <v>14</v>
      </c>
      <c r="N32" s="122" t="s">
        <v>76</v>
      </c>
      <c r="O32" s="122" t="s">
        <v>14</v>
      </c>
      <c r="P32" s="122" t="s">
        <v>14</v>
      </c>
      <c r="Q32" s="122" t="s">
        <v>14</v>
      </c>
    </row>
    <row r="33" spans="1:17" s="15" customFormat="1" ht="13.5" customHeight="1">
      <c r="A33" s="13">
        <v>2005</v>
      </c>
      <c r="B33" s="34" t="s">
        <v>71</v>
      </c>
      <c r="C33" s="34" t="s">
        <v>76</v>
      </c>
      <c r="D33" s="27" t="s">
        <v>73</v>
      </c>
      <c r="E33" s="27" t="s">
        <v>77</v>
      </c>
      <c r="F33" s="20">
        <v>7195.5550000000003</v>
      </c>
      <c r="G33" s="5">
        <v>61.8</v>
      </c>
      <c r="H33" s="27" t="s">
        <v>76</v>
      </c>
      <c r="I33" s="27" t="s">
        <v>76</v>
      </c>
      <c r="J33" s="20">
        <v>4439.0829999999996</v>
      </c>
      <c r="K33" s="5">
        <v>38.200000000000003</v>
      </c>
      <c r="L33" s="27" t="s">
        <v>14</v>
      </c>
      <c r="M33" s="27" t="s">
        <v>14</v>
      </c>
      <c r="N33" s="27" t="s">
        <v>76</v>
      </c>
      <c r="O33" s="27" t="s">
        <v>14</v>
      </c>
      <c r="P33" s="27" t="s">
        <v>14</v>
      </c>
      <c r="Q33" s="27" t="s">
        <v>14</v>
      </c>
    </row>
    <row r="34" spans="1:17" s="15" customFormat="1" ht="13.5" customHeight="1">
      <c r="A34" s="123">
        <v>2006</v>
      </c>
      <c r="B34" s="126" t="s">
        <v>71</v>
      </c>
      <c r="C34" s="126" t="s">
        <v>76</v>
      </c>
      <c r="D34" s="122" t="s">
        <v>73</v>
      </c>
      <c r="E34" s="122" t="s">
        <v>77</v>
      </c>
      <c r="F34" s="121">
        <v>4737.3360000000002</v>
      </c>
      <c r="G34" s="103">
        <v>56.9</v>
      </c>
      <c r="H34" s="122" t="s">
        <v>76</v>
      </c>
      <c r="I34" s="122" t="s">
        <v>76</v>
      </c>
      <c r="J34" s="121">
        <v>3581.4609999999998</v>
      </c>
      <c r="K34" s="103">
        <v>43.1</v>
      </c>
      <c r="L34" s="122" t="s">
        <v>14</v>
      </c>
      <c r="M34" s="122" t="s">
        <v>14</v>
      </c>
      <c r="N34" s="122" t="s">
        <v>76</v>
      </c>
      <c r="O34" s="122" t="s">
        <v>14</v>
      </c>
      <c r="P34" s="122" t="s">
        <v>14</v>
      </c>
      <c r="Q34" s="122" t="s">
        <v>14</v>
      </c>
    </row>
    <row r="35" spans="1:17" s="15" customFormat="1" ht="13.5" customHeight="1">
      <c r="A35" s="13">
        <v>2007</v>
      </c>
      <c r="B35" s="34" t="s">
        <v>71</v>
      </c>
      <c r="C35" s="34" t="s">
        <v>76</v>
      </c>
      <c r="D35" s="27" t="s">
        <v>73</v>
      </c>
      <c r="E35" s="27" t="s">
        <v>77</v>
      </c>
      <c r="F35" s="20">
        <v>4225.2929999999997</v>
      </c>
      <c r="G35" s="5">
        <v>57.93</v>
      </c>
      <c r="H35" s="27" t="s">
        <v>76</v>
      </c>
      <c r="I35" s="27" t="s">
        <v>76</v>
      </c>
      <c r="J35" s="20">
        <v>3068.6239999999998</v>
      </c>
      <c r="K35" s="5">
        <v>42.07</v>
      </c>
      <c r="L35" s="27" t="s">
        <v>14</v>
      </c>
      <c r="M35" s="27" t="s">
        <v>14</v>
      </c>
      <c r="N35" s="27" t="s">
        <v>76</v>
      </c>
      <c r="O35" s="27" t="s">
        <v>14</v>
      </c>
      <c r="P35" s="27" t="s">
        <v>14</v>
      </c>
      <c r="Q35" s="27" t="s">
        <v>14</v>
      </c>
    </row>
    <row r="36" spans="1:17" s="15" customFormat="1" ht="13.5" customHeight="1">
      <c r="A36" s="123">
        <v>2008</v>
      </c>
      <c r="B36" s="126" t="s">
        <v>71</v>
      </c>
      <c r="C36" s="126" t="s">
        <v>76</v>
      </c>
      <c r="D36" s="122" t="s">
        <v>73</v>
      </c>
      <c r="E36" s="122" t="s">
        <v>77</v>
      </c>
      <c r="F36" s="121">
        <v>4546.0619999999999</v>
      </c>
      <c r="G36" s="103">
        <v>57.77</v>
      </c>
      <c r="H36" s="122" t="s">
        <v>76</v>
      </c>
      <c r="I36" s="122" t="s">
        <v>76</v>
      </c>
      <c r="J36" s="121">
        <v>3323.3989999999999</v>
      </c>
      <c r="K36" s="103">
        <v>42.23</v>
      </c>
      <c r="L36" s="122" t="s">
        <v>14</v>
      </c>
      <c r="M36" s="122" t="s">
        <v>14</v>
      </c>
      <c r="N36" s="122" t="s">
        <v>76</v>
      </c>
      <c r="O36" s="122" t="s">
        <v>14</v>
      </c>
      <c r="P36" s="122" t="s">
        <v>14</v>
      </c>
      <c r="Q36" s="122" t="s">
        <v>14</v>
      </c>
    </row>
    <row r="37" spans="1:17" s="15" customFormat="1" ht="13.5" customHeight="1">
      <c r="A37" s="13">
        <v>2009</v>
      </c>
      <c r="B37" s="34" t="s">
        <v>71</v>
      </c>
      <c r="C37" s="34" t="s">
        <v>76</v>
      </c>
      <c r="D37" s="27" t="s">
        <v>73</v>
      </c>
      <c r="E37" s="27" t="s">
        <v>77</v>
      </c>
      <c r="F37" s="20">
        <v>2933.0509999999999</v>
      </c>
      <c r="G37" s="5">
        <v>57.6</v>
      </c>
      <c r="H37" s="27" t="s">
        <v>76</v>
      </c>
      <c r="I37" s="27" t="s">
        <v>76</v>
      </c>
      <c r="J37" s="20">
        <v>2159.1869999999999</v>
      </c>
      <c r="K37" s="5">
        <v>42.4</v>
      </c>
      <c r="L37" s="27" t="s">
        <v>14</v>
      </c>
      <c r="M37" s="27" t="s">
        <v>14</v>
      </c>
      <c r="N37" s="27" t="s">
        <v>76</v>
      </c>
      <c r="O37" s="27" t="s">
        <v>14</v>
      </c>
      <c r="P37" s="27" t="s">
        <v>14</v>
      </c>
      <c r="Q37" s="27" t="s">
        <v>14</v>
      </c>
    </row>
    <row r="38" spans="1:17" s="15" customFormat="1" ht="13.5" customHeight="1">
      <c r="A38" s="123">
        <v>2009</v>
      </c>
      <c r="B38" s="126" t="s">
        <v>71</v>
      </c>
      <c r="C38" s="126" t="s">
        <v>76</v>
      </c>
      <c r="D38" s="122" t="s">
        <v>73</v>
      </c>
      <c r="E38" s="122" t="s">
        <v>77</v>
      </c>
      <c r="F38" s="121">
        <v>2933.0509999999999</v>
      </c>
      <c r="G38" s="103">
        <v>57.6</v>
      </c>
      <c r="H38" s="122" t="s">
        <v>76</v>
      </c>
      <c r="I38" s="122" t="s">
        <v>76</v>
      </c>
      <c r="J38" s="121">
        <v>2159.1869999999999</v>
      </c>
      <c r="K38" s="103">
        <v>42.4</v>
      </c>
      <c r="L38" s="122" t="s">
        <v>14</v>
      </c>
      <c r="M38" s="122" t="s">
        <v>14</v>
      </c>
      <c r="N38" s="122" t="s">
        <v>76</v>
      </c>
      <c r="O38" s="122" t="s">
        <v>14</v>
      </c>
      <c r="P38" s="122" t="s">
        <v>14</v>
      </c>
      <c r="Q38" s="122" t="s">
        <v>14</v>
      </c>
    </row>
    <row r="39" spans="1:17" s="15" customFormat="1" ht="18.600000000000001" customHeight="1">
      <c r="A39" s="13">
        <v>2010</v>
      </c>
      <c r="B39" s="34" t="s">
        <v>71</v>
      </c>
      <c r="C39" s="34" t="s">
        <v>76</v>
      </c>
      <c r="D39" s="27" t="s">
        <v>73</v>
      </c>
      <c r="E39" s="27" t="s">
        <v>77</v>
      </c>
      <c r="F39" s="20">
        <v>2476.1419999999998</v>
      </c>
      <c r="G39" s="5">
        <v>64.2</v>
      </c>
      <c r="H39" s="27" t="s">
        <v>76</v>
      </c>
      <c r="I39" s="27" t="s">
        <v>76</v>
      </c>
      <c r="J39" s="20">
        <v>1379.931</v>
      </c>
      <c r="K39" s="5">
        <v>35.799999999999997</v>
      </c>
      <c r="L39" s="27" t="s">
        <v>14</v>
      </c>
      <c r="M39" s="27" t="s">
        <v>14</v>
      </c>
      <c r="N39" s="27" t="s">
        <v>76</v>
      </c>
      <c r="O39" s="27" t="s">
        <v>14</v>
      </c>
      <c r="P39" s="27" t="s">
        <v>14</v>
      </c>
      <c r="Q39" s="27" t="s">
        <v>14</v>
      </c>
    </row>
    <row r="40" spans="1:17" s="15" customFormat="1" ht="13.5" customHeight="1">
      <c r="A40" s="123">
        <v>2011</v>
      </c>
      <c r="B40" s="126" t="s">
        <v>71</v>
      </c>
      <c r="C40" s="126" t="s">
        <v>76</v>
      </c>
      <c r="D40" s="122" t="s">
        <v>73</v>
      </c>
      <c r="E40" s="122" t="s">
        <v>77</v>
      </c>
      <c r="F40" s="121">
        <v>2154.7469999999998</v>
      </c>
      <c r="G40" s="103">
        <v>82.1</v>
      </c>
      <c r="H40" s="122" t="s">
        <v>76</v>
      </c>
      <c r="I40" s="122" t="s">
        <v>76</v>
      </c>
      <c r="J40" s="121">
        <v>469.661</v>
      </c>
      <c r="K40" s="103">
        <v>17.899999999999999</v>
      </c>
      <c r="L40" s="122" t="s">
        <v>14</v>
      </c>
      <c r="M40" s="122" t="s">
        <v>14</v>
      </c>
      <c r="N40" s="122" t="s">
        <v>76</v>
      </c>
      <c r="O40" s="122" t="s">
        <v>14</v>
      </c>
      <c r="P40" s="122" t="s">
        <v>14</v>
      </c>
      <c r="Q40" s="122" t="s">
        <v>14</v>
      </c>
    </row>
    <row r="41" spans="1:17" s="15" customFormat="1" ht="13.5" customHeight="1">
      <c r="A41" s="13">
        <v>2012</v>
      </c>
      <c r="B41" s="34" t="s">
        <v>71</v>
      </c>
      <c r="C41" s="34" t="s">
        <v>76</v>
      </c>
      <c r="D41" s="27" t="s">
        <v>73</v>
      </c>
      <c r="E41" s="27" t="s">
        <v>77</v>
      </c>
      <c r="F41" s="81" t="s">
        <v>14</v>
      </c>
      <c r="G41" s="23" t="s">
        <v>14</v>
      </c>
      <c r="H41" s="27" t="s">
        <v>76</v>
      </c>
      <c r="I41" s="27" t="s">
        <v>76</v>
      </c>
      <c r="J41" s="81" t="s">
        <v>14</v>
      </c>
      <c r="K41" s="23" t="s">
        <v>14</v>
      </c>
      <c r="L41" s="27" t="s">
        <v>14</v>
      </c>
      <c r="M41" s="27" t="s">
        <v>14</v>
      </c>
      <c r="N41" s="27" t="s">
        <v>76</v>
      </c>
      <c r="O41" s="27" t="s">
        <v>14</v>
      </c>
      <c r="P41" s="27" t="s">
        <v>14</v>
      </c>
      <c r="Q41" s="27" t="s">
        <v>14</v>
      </c>
    </row>
    <row r="42" spans="1:17" s="15" customFormat="1" ht="13.5" customHeight="1">
      <c r="A42" s="123">
        <v>2013</v>
      </c>
      <c r="B42" s="126" t="s">
        <v>71</v>
      </c>
      <c r="C42" s="126" t="s">
        <v>76</v>
      </c>
      <c r="D42" s="122" t="s">
        <v>73</v>
      </c>
      <c r="E42" s="122" t="s">
        <v>77</v>
      </c>
      <c r="F42" s="128" t="s">
        <v>14</v>
      </c>
      <c r="G42" s="129" t="s">
        <v>14</v>
      </c>
      <c r="H42" s="122" t="s">
        <v>76</v>
      </c>
      <c r="I42" s="122" t="s">
        <v>76</v>
      </c>
      <c r="J42" s="128" t="s">
        <v>14</v>
      </c>
      <c r="K42" s="129" t="s">
        <v>14</v>
      </c>
      <c r="L42" s="122" t="s">
        <v>14</v>
      </c>
      <c r="M42" s="122" t="s">
        <v>14</v>
      </c>
      <c r="N42" s="122" t="s">
        <v>76</v>
      </c>
      <c r="O42" s="122" t="s">
        <v>14</v>
      </c>
      <c r="P42" s="122" t="s">
        <v>14</v>
      </c>
      <c r="Q42" s="122" t="s">
        <v>14</v>
      </c>
    </row>
    <row r="43" spans="1:17" s="15" customFormat="1" ht="13.5" customHeight="1">
      <c r="A43" s="13">
        <v>2014</v>
      </c>
      <c r="B43" s="34" t="s">
        <v>71</v>
      </c>
      <c r="C43" s="34" t="s">
        <v>76</v>
      </c>
      <c r="D43" s="27" t="s">
        <v>73</v>
      </c>
      <c r="E43" s="27" t="s">
        <v>77</v>
      </c>
      <c r="F43" s="81" t="s">
        <v>14</v>
      </c>
      <c r="G43" s="23" t="s">
        <v>14</v>
      </c>
      <c r="H43" s="27" t="s">
        <v>76</v>
      </c>
      <c r="I43" s="27" t="s">
        <v>76</v>
      </c>
      <c r="J43" s="81" t="s">
        <v>14</v>
      </c>
      <c r="K43" s="23" t="s">
        <v>14</v>
      </c>
      <c r="L43" s="27" t="s">
        <v>14</v>
      </c>
      <c r="M43" s="27" t="s">
        <v>14</v>
      </c>
      <c r="N43" s="27" t="s">
        <v>76</v>
      </c>
      <c r="O43" s="27" t="s">
        <v>14</v>
      </c>
      <c r="P43" s="27" t="s">
        <v>14</v>
      </c>
      <c r="Q43" s="27" t="s">
        <v>14</v>
      </c>
    </row>
    <row r="44" spans="1:17" s="15" customFormat="1" ht="13.5" customHeight="1" thickBot="1">
      <c r="A44" s="130">
        <v>2015</v>
      </c>
      <c r="B44" s="131" t="s">
        <v>71</v>
      </c>
      <c r="C44" s="131" t="s">
        <v>76</v>
      </c>
      <c r="D44" s="131" t="s">
        <v>73</v>
      </c>
      <c r="E44" s="131" t="s">
        <v>77</v>
      </c>
      <c r="F44" s="132" t="s">
        <v>14</v>
      </c>
      <c r="G44" s="133" t="s">
        <v>14</v>
      </c>
      <c r="H44" s="131" t="s">
        <v>76</v>
      </c>
      <c r="I44" s="131" t="s">
        <v>76</v>
      </c>
      <c r="J44" s="132" t="s">
        <v>14</v>
      </c>
      <c r="K44" s="133" t="s">
        <v>14</v>
      </c>
      <c r="L44" s="131" t="s">
        <v>14</v>
      </c>
      <c r="M44" s="131" t="s">
        <v>14</v>
      </c>
      <c r="N44" s="131" t="s">
        <v>76</v>
      </c>
      <c r="O44" s="131" t="s">
        <v>14</v>
      </c>
      <c r="P44" s="131" t="s">
        <v>14</v>
      </c>
      <c r="Q44" s="131" t="s">
        <v>14</v>
      </c>
    </row>
    <row r="45" spans="1:17" s="1" customFormat="1" ht="12.6" customHeight="1" thickTop="1">
      <c r="A45" s="33" t="s">
        <v>141</v>
      </c>
      <c r="B45" s="22"/>
      <c r="C45" s="33"/>
      <c r="D45" s="20"/>
      <c r="E45" s="20"/>
      <c r="F45" s="20"/>
      <c r="G45" s="20"/>
      <c r="H45" s="20"/>
      <c r="I45" s="20"/>
      <c r="J45" s="20"/>
      <c r="L45" s="20"/>
      <c r="M45" s="20"/>
    </row>
    <row r="46" spans="1:17" s="1" customFormat="1" ht="11.25" customHeight="1">
      <c r="A46" s="1" t="s">
        <v>142</v>
      </c>
      <c r="B46" s="20"/>
      <c r="C46" s="20"/>
      <c r="D46" s="20"/>
      <c r="E46" s="20"/>
      <c r="F46" s="20"/>
      <c r="G46" s="20"/>
      <c r="H46" s="20"/>
      <c r="I46" s="20"/>
      <c r="J46" s="20"/>
      <c r="L46" s="20"/>
      <c r="M46" s="20"/>
    </row>
    <row r="47" spans="1:17" s="1" customFormat="1" ht="10.8" thickBot="1">
      <c r="A47" s="87" t="s">
        <v>87</v>
      </c>
      <c r="B47" s="134"/>
      <c r="C47" s="134"/>
      <c r="D47" s="134"/>
      <c r="E47" s="134"/>
      <c r="F47" s="134"/>
      <c r="G47" s="134"/>
      <c r="H47" s="134"/>
      <c r="I47" s="134"/>
      <c r="J47" s="134"/>
      <c r="K47" s="89"/>
      <c r="L47" s="134"/>
      <c r="M47" s="134"/>
      <c r="N47" s="89"/>
      <c r="O47" s="89"/>
      <c r="P47" s="89"/>
      <c r="Q47" s="89"/>
    </row>
    <row r="48" spans="1:17" s="1" customFormat="1" ht="10.8" thickTop="1">
      <c r="A48" s="2"/>
      <c r="B48" s="20"/>
      <c r="C48" s="20"/>
      <c r="D48" s="20"/>
      <c r="E48" s="20"/>
      <c r="F48" s="20"/>
      <c r="G48" s="20"/>
      <c r="H48" s="20"/>
      <c r="I48" s="20"/>
      <c r="J48" s="20"/>
      <c r="L48" s="20"/>
      <c r="M48" s="20"/>
    </row>
    <row r="49" spans="1:13" s="1" customFormat="1" ht="10.199999999999999">
      <c r="A49" s="2"/>
      <c r="B49" s="20"/>
      <c r="C49" s="20"/>
      <c r="D49" s="20"/>
      <c r="E49" s="20"/>
      <c r="F49" s="20"/>
      <c r="G49" s="20"/>
      <c r="H49" s="20"/>
      <c r="I49" s="20"/>
      <c r="J49" s="20"/>
      <c r="L49" s="20"/>
      <c r="M49" s="20"/>
    </row>
    <row r="50" spans="1:13" s="1" customFormat="1" ht="10.199999999999999">
      <c r="A50" s="2"/>
      <c r="B50" s="20"/>
      <c r="C50" s="20"/>
      <c r="D50" s="20"/>
      <c r="E50" s="20"/>
      <c r="F50" s="20"/>
      <c r="G50" s="20"/>
      <c r="H50" s="20"/>
      <c r="I50" s="20"/>
      <c r="J50" s="20"/>
      <c r="L50" s="20"/>
      <c r="M50" s="20"/>
    </row>
    <row r="51" spans="1:13" s="1" customFormat="1" ht="10.199999999999999">
      <c r="A51" s="2"/>
      <c r="B51" s="20"/>
      <c r="C51" s="20"/>
      <c r="D51" s="20"/>
      <c r="E51" s="20"/>
      <c r="F51" s="20"/>
      <c r="G51" s="20"/>
      <c r="H51" s="20"/>
      <c r="I51" s="20"/>
      <c r="J51" s="20"/>
      <c r="L51" s="20"/>
      <c r="M51" s="20"/>
    </row>
    <row r="52" spans="1:13" s="1" customFormat="1" ht="10.199999999999999">
      <c r="A52" s="2"/>
      <c r="B52" s="20"/>
      <c r="C52" s="20"/>
      <c r="D52" s="20"/>
      <c r="E52" s="20"/>
      <c r="F52" s="20"/>
      <c r="G52" s="20"/>
      <c r="H52" s="20"/>
      <c r="I52" s="20"/>
      <c r="J52" s="20"/>
      <c r="L52" s="20"/>
      <c r="M52" s="20"/>
    </row>
    <row r="53" spans="1:13" s="1" customFormat="1" ht="10.199999999999999">
      <c r="A53" s="2"/>
      <c r="B53" s="20"/>
      <c r="C53" s="20"/>
      <c r="D53" s="20"/>
      <c r="E53" s="20"/>
      <c r="F53" s="20"/>
      <c r="G53" s="20"/>
      <c r="H53" s="20"/>
      <c r="I53" s="20"/>
      <c r="J53" s="20"/>
      <c r="L53" s="20"/>
      <c r="M53" s="20"/>
    </row>
    <row r="54" spans="1:13" s="1" customFormat="1" ht="10.199999999999999">
      <c r="A54" s="2"/>
      <c r="B54" s="20"/>
      <c r="C54" s="20"/>
      <c r="D54" s="20"/>
      <c r="E54" s="20"/>
      <c r="F54" s="20"/>
      <c r="G54" s="20"/>
      <c r="H54" s="20"/>
      <c r="I54" s="20"/>
      <c r="J54" s="20"/>
      <c r="L54" s="20"/>
      <c r="M54" s="20"/>
    </row>
    <row r="55" spans="1:13" s="1" customFormat="1" ht="10.199999999999999">
      <c r="A55" s="2"/>
      <c r="B55" s="20"/>
      <c r="C55" s="20"/>
      <c r="D55" s="20"/>
      <c r="E55" s="20"/>
      <c r="F55" s="20"/>
      <c r="G55" s="20"/>
      <c r="H55" s="20"/>
      <c r="I55" s="20"/>
      <c r="J55" s="20"/>
      <c r="L55" s="20"/>
      <c r="M55" s="20"/>
    </row>
    <row r="56" spans="1:13" s="1" customFormat="1" ht="10.199999999999999">
      <c r="A56" s="2"/>
      <c r="B56" s="20"/>
      <c r="C56" s="20"/>
      <c r="D56" s="20"/>
      <c r="E56" s="20"/>
      <c r="F56" s="20"/>
      <c r="G56" s="20"/>
      <c r="H56" s="20"/>
      <c r="I56" s="20"/>
      <c r="J56" s="20"/>
      <c r="L56" s="20"/>
      <c r="M56" s="20"/>
    </row>
    <row r="57" spans="1:13" s="1" customFormat="1" ht="10.199999999999999">
      <c r="A57" s="2"/>
      <c r="B57" s="20"/>
      <c r="C57" s="20"/>
      <c r="D57" s="20"/>
      <c r="E57" s="20"/>
      <c r="F57" s="20"/>
      <c r="G57" s="20"/>
      <c r="H57" s="20"/>
      <c r="I57" s="20"/>
      <c r="J57" s="20"/>
      <c r="L57" s="20"/>
      <c r="M57" s="20"/>
    </row>
    <row r="58" spans="1:13" s="1" customFormat="1" ht="10.199999999999999">
      <c r="A58" s="2"/>
      <c r="B58" s="20"/>
      <c r="C58" s="20"/>
      <c r="D58" s="20"/>
      <c r="E58" s="20"/>
      <c r="F58" s="20"/>
      <c r="G58" s="20"/>
      <c r="H58" s="20"/>
      <c r="I58" s="20"/>
      <c r="J58" s="20"/>
      <c r="L58" s="20"/>
      <c r="M58" s="20"/>
    </row>
    <row r="59" spans="1:13" s="1" customFormat="1" ht="10.199999999999999">
      <c r="A59" s="2"/>
      <c r="B59" s="20"/>
      <c r="C59" s="20"/>
      <c r="D59" s="20"/>
      <c r="E59" s="20"/>
      <c r="F59" s="20"/>
      <c r="G59" s="20"/>
      <c r="H59" s="20"/>
      <c r="I59" s="20"/>
      <c r="J59" s="20"/>
      <c r="L59" s="20"/>
      <c r="M59" s="20"/>
    </row>
    <row r="60" spans="1:13" s="1" customFormat="1" ht="10.199999999999999">
      <c r="A60" s="2"/>
      <c r="B60" s="20"/>
      <c r="C60" s="20"/>
      <c r="D60" s="20"/>
      <c r="E60" s="20"/>
      <c r="F60" s="20"/>
      <c r="G60" s="20"/>
      <c r="H60" s="20"/>
      <c r="I60" s="20"/>
      <c r="J60" s="20"/>
      <c r="L60" s="20"/>
      <c r="M60" s="20"/>
    </row>
    <row r="61" spans="1:13" s="1" customFormat="1" ht="10.199999999999999">
      <c r="A61" s="2"/>
      <c r="B61" s="20"/>
      <c r="C61" s="20"/>
      <c r="D61" s="20"/>
      <c r="E61" s="20"/>
      <c r="F61" s="20"/>
      <c r="G61" s="20"/>
      <c r="H61" s="20"/>
      <c r="I61" s="20"/>
      <c r="J61" s="20"/>
      <c r="L61" s="20"/>
      <c r="M61" s="20"/>
    </row>
    <row r="62" spans="1:13" s="1" customFormat="1" ht="10.199999999999999">
      <c r="A62" s="2"/>
      <c r="B62" s="20"/>
      <c r="C62" s="20"/>
      <c r="D62" s="20"/>
      <c r="E62" s="20"/>
      <c r="F62" s="20"/>
      <c r="G62" s="20"/>
      <c r="H62" s="20"/>
      <c r="I62" s="20"/>
      <c r="J62" s="20"/>
      <c r="L62" s="20"/>
      <c r="M62" s="20"/>
    </row>
    <row r="63" spans="1:13" s="1" customFormat="1" ht="10.199999999999999">
      <c r="A63" s="2"/>
      <c r="B63" s="20"/>
      <c r="C63" s="20"/>
      <c r="D63" s="20"/>
      <c r="E63" s="20"/>
      <c r="F63" s="20"/>
      <c r="G63" s="20"/>
      <c r="H63" s="20"/>
      <c r="I63" s="20"/>
      <c r="J63" s="20"/>
      <c r="L63" s="20"/>
      <c r="M63" s="20"/>
    </row>
    <row r="64" spans="1:13" s="1" customFormat="1" ht="10.199999999999999">
      <c r="A64" s="2"/>
      <c r="B64" s="20"/>
      <c r="C64" s="20"/>
      <c r="D64" s="20"/>
      <c r="E64" s="20"/>
      <c r="F64" s="20"/>
      <c r="G64" s="20"/>
      <c r="H64" s="20"/>
      <c r="I64" s="20"/>
      <c r="J64" s="20"/>
      <c r="L64" s="20"/>
      <c r="M64" s="20"/>
    </row>
    <row r="65" spans="1:13" s="1" customFormat="1" ht="10.199999999999999">
      <c r="A65" s="2"/>
      <c r="B65" s="20"/>
      <c r="C65" s="20"/>
      <c r="D65" s="20"/>
      <c r="E65" s="20"/>
      <c r="F65" s="20"/>
      <c r="G65" s="20"/>
      <c r="H65" s="20"/>
      <c r="I65" s="20"/>
      <c r="J65" s="20"/>
      <c r="L65" s="20"/>
      <c r="M65" s="20"/>
    </row>
    <row r="66" spans="1:13" s="1" customFormat="1" ht="10.199999999999999">
      <c r="A66" s="2"/>
      <c r="B66" s="20"/>
      <c r="C66" s="20"/>
      <c r="D66" s="20"/>
      <c r="E66" s="20"/>
      <c r="F66" s="20"/>
      <c r="G66" s="20"/>
      <c r="H66" s="20"/>
      <c r="I66" s="20"/>
      <c r="J66" s="20"/>
      <c r="L66" s="20"/>
      <c r="M66" s="20"/>
    </row>
    <row r="67" spans="1:13" s="1" customFormat="1" ht="10.199999999999999">
      <c r="A67" s="2"/>
      <c r="B67" s="20"/>
      <c r="C67" s="20"/>
      <c r="D67" s="20"/>
      <c r="E67" s="20"/>
      <c r="F67" s="20"/>
      <c r="G67" s="20"/>
      <c r="H67" s="20"/>
      <c r="I67" s="20"/>
      <c r="J67" s="20"/>
      <c r="L67" s="20"/>
      <c r="M67" s="20"/>
    </row>
    <row r="68" spans="1:13" s="1" customFormat="1" ht="10.199999999999999">
      <c r="A68" s="2"/>
      <c r="B68" s="20"/>
      <c r="C68" s="20"/>
      <c r="D68" s="20"/>
      <c r="E68" s="20"/>
      <c r="F68" s="20"/>
      <c r="G68" s="20"/>
      <c r="H68" s="20"/>
      <c r="I68" s="20"/>
      <c r="J68" s="20"/>
      <c r="L68" s="20"/>
      <c r="M68" s="20"/>
    </row>
    <row r="69" spans="1:13" s="1" customFormat="1" ht="10.199999999999999">
      <c r="A69" s="2"/>
      <c r="B69" s="20"/>
      <c r="C69" s="20"/>
      <c r="D69" s="20"/>
      <c r="E69" s="20"/>
      <c r="F69" s="20"/>
      <c r="G69" s="20"/>
      <c r="H69" s="20"/>
      <c r="I69" s="20"/>
      <c r="J69" s="20"/>
      <c r="L69" s="20"/>
      <c r="M69" s="20"/>
    </row>
    <row r="70" spans="1:13" s="1" customFormat="1" ht="10.199999999999999">
      <c r="A70" s="2"/>
      <c r="B70" s="20"/>
      <c r="C70" s="20"/>
      <c r="D70" s="20"/>
      <c r="E70" s="20"/>
      <c r="F70" s="20"/>
      <c r="G70" s="20"/>
      <c r="H70" s="20"/>
      <c r="I70" s="20"/>
      <c r="J70" s="20"/>
      <c r="L70" s="20"/>
      <c r="M70" s="20"/>
    </row>
    <row r="71" spans="1:13" s="1" customFormat="1" ht="10.199999999999999">
      <c r="A71" s="2"/>
      <c r="B71" s="20"/>
      <c r="C71" s="20"/>
      <c r="D71" s="20"/>
      <c r="E71" s="20"/>
      <c r="F71" s="20"/>
      <c r="G71" s="20"/>
      <c r="H71" s="20"/>
      <c r="I71" s="20"/>
      <c r="J71" s="20"/>
      <c r="L71" s="20"/>
      <c r="M71" s="20"/>
    </row>
    <row r="72" spans="1:13" s="1" customFormat="1" ht="10.199999999999999">
      <c r="A72" s="2"/>
      <c r="B72" s="20"/>
      <c r="C72" s="20"/>
      <c r="D72" s="20"/>
      <c r="E72" s="20"/>
      <c r="F72" s="20"/>
      <c r="G72" s="20"/>
      <c r="H72" s="20"/>
      <c r="I72" s="20"/>
      <c r="J72" s="20"/>
      <c r="L72" s="20"/>
      <c r="M72" s="20"/>
    </row>
    <row r="73" spans="1:13" s="1" customFormat="1" ht="10.199999999999999">
      <c r="A73" s="2"/>
      <c r="B73" s="20"/>
      <c r="C73" s="20"/>
      <c r="D73" s="20"/>
      <c r="E73" s="20"/>
      <c r="F73" s="20"/>
      <c r="G73" s="20"/>
      <c r="H73" s="20"/>
      <c r="I73" s="20"/>
      <c r="J73" s="20"/>
      <c r="L73" s="20"/>
      <c r="M73" s="20"/>
    </row>
    <row r="74" spans="1:13" s="1" customFormat="1" ht="10.199999999999999">
      <c r="A74" s="2"/>
      <c r="B74" s="20"/>
      <c r="C74" s="20"/>
      <c r="D74" s="20"/>
      <c r="E74" s="20"/>
      <c r="F74" s="20"/>
      <c r="G74" s="20"/>
      <c r="H74" s="20"/>
      <c r="I74" s="20"/>
      <c r="J74" s="20"/>
      <c r="L74" s="20"/>
      <c r="M74" s="20"/>
    </row>
    <row r="75" spans="1:13" s="1" customFormat="1" ht="10.199999999999999">
      <c r="A75" s="2"/>
      <c r="B75" s="20"/>
      <c r="C75" s="20"/>
      <c r="D75" s="20"/>
      <c r="E75" s="20"/>
      <c r="F75" s="20"/>
      <c r="G75" s="20"/>
      <c r="H75" s="20"/>
      <c r="I75" s="20"/>
      <c r="J75" s="20"/>
      <c r="L75" s="20"/>
      <c r="M75" s="20"/>
    </row>
    <row r="76" spans="1:13" s="1" customFormat="1" ht="10.199999999999999">
      <c r="A76" s="2"/>
      <c r="B76" s="20"/>
      <c r="C76" s="20"/>
      <c r="D76" s="20"/>
      <c r="E76" s="20"/>
      <c r="F76" s="20"/>
      <c r="G76" s="20"/>
      <c r="H76" s="20"/>
      <c r="I76" s="20"/>
      <c r="J76" s="20"/>
      <c r="L76" s="20"/>
      <c r="M76" s="20"/>
    </row>
    <row r="77" spans="1:13" s="1" customFormat="1" ht="10.199999999999999">
      <c r="A77" s="2"/>
      <c r="B77" s="20"/>
      <c r="C77" s="20"/>
      <c r="D77" s="20"/>
      <c r="E77" s="20"/>
      <c r="F77" s="20"/>
      <c r="G77" s="20"/>
      <c r="H77" s="20"/>
      <c r="I77" s="20"/>
      <c r="J77" s="20"/>
      <c r="L77" s="20"/>
      <c r="M77" s="20"/>
    </row>
    <row r="78" spans="1:13" s="1" customFormat="1" ht="10.199999999999999">
      <c r="A78" s="2"/>
      <c r="B78" s="5"/>
      <c r="C78" s="5"/>
      <c r="D78" s="5"/>
      <c r="E78" s="5"/>
      <c r="F78" s="5"/>
      <c r="G78" s="5"/>
      <c r="H78" s="5"/>
      <c r="I78" s="5"/>
      <c r="J78" s="5"/>
      <c r="L78" s="5"/>
      <c r="M78" s="5"/>
    </row>
    <row r="79" spans="1:13" s="1" customFormat="1" ht="10.199999999999999">
      <c r="A79" s="2"/>
      <c r="B79" s="5"/>
      <c r="C79" s="5"/>
      <c r="D79" s="5"/>
      <c r="E79" s="5"/>
      <c r="F79" s="5"/>
      <c r="G79" s="5"/>
      <c r="H79" s="5"/>
      <c r="I79" s="5"/>
      <c r="J79" s="5"/>
      <c r="L79" s="5"/>
      <c r="M79" s="5"/>
    </row>
    <row r="80" spans="1:13" s="1" customFormat="1" ht="10.199999999999999">
      <c r="A80" s="2"/>
      <c r="B80" s="5"/>
      <c r="C80" s="5"/>
      <c r="D80" s="5"/>
      <c r="E80" s="5"/>
      <c r="F80" s="5"/>
      <c r="G80" s="5"/>
      <c r="H80" s="5"/>
      <c r="I80" s="5"/>
      <c r="J80" s="5"/>
      <c r="L80" s="5"/>
      <c r="M80" s="5"/>
    </row>
    <row r="81" spans="1:13" s="1" customFormat="1" ht="10.199999999999999">
      <c r="A81" s="2"/>
      <c r="B81" s="5"/>
      <c r="C81" s="5"/>
      <c r="D81" s="5"/>
      <c r="E81" s="5"/>
      <c r="F81" s="5"/>
      <c r="G81" s="5"/>
      <c r="H81" s="5"/>
      <c r="I81" s="5"/>
      <c r="J81" s="5"/>
      <c r="L81" s="5"/>
      <c r="M81" s="5"/>
    </row>
    <row r="82" spans="1:13" s="1" customFormat="1" ht="10.199999999999999">
      <c r="A82" s="2"/>
      <c r="B82" s="5"/>
      <c r="C82" s="5"/>
      <c r="D82" s="5"/>
      <c r="E82" s="5"/>
      <c r="F82" s="5"/>
      <c r="G82" s="5"/>
      <c r="H82" s="5"/>
      <c r="I82" s="5"/>
      <c r="J82" s="5"/>
      <c r="L82" s="5"/>
      <c r="M82" s="5"/>
    </row>
    <row r="83" spans="1:13" s="1" customFormat="1" ht="10.199999999999999">
      <c r="A83" s="2"/>
      <c r="B83" s="5"/>
      <c r="C83" s="5"/>
      <c r="D83" s="5"/>
      <c r="E83" s="5"/>
      <c r="F83" s="5"/>
      <c r="G83" s="5"/>
      <c r="H83" s="5"/>
      <c r="I83" s="5"/>
      <c r="J83" s="5"/>
      <c r="L83" s="5"/>
      <c r="M83" s="5"/>
    </row>
    <row r="84" spans="1:13" s="1" customFormat="1" ht="10.199999999999999">
      <c r="A84" s="2"/>
      <c r="B84" s="5"/>
      <c r="C84" s="5"/>
      <c r="D84" s="5"/>
      <c r="E84" s="5"/>
      <c r="F84" s="5"/>
      <c r="G84" s="5"/>
      <c r="H84" s="5"/>
      <c r="I84" s="5"/>
      <c r="J84" s="5"/>
      <c r="L84" s="5"/>
      <c r="M84" s="5"/>
    </row>
    <row r="85" spans="1:13" s="1" customFormat="1" ht="10.199999999999999">
      <c r="A85" s="2"/>
      <c r="B85" s="5"/>
      <c r="C85" s="5"/>
      <c r="D85" s="5"/>
      <c r="E85" s="5"/>
      <c r="F85" s="5"/>
      <c r="G85" s="5"/>
      <c r="H85" s="5"/>
      <c r="I85" s="5"/>
      <c r="J85" s="5"/>
      <c r="L85" s="5"/>
      <c r="M85" s="5"/>
    </row>
    <row r="86" spans="1:13" s="1" customFormat="1" ht="10.199999999999999">
      <c r="A86" s="2"/>
      <c r="B86" s="5"/>
      <c r="C86" s="5"/>
      <c r="D86" s="5"/>
      <c r="E86" s="5"/>
      <c r="F86" s="5"/>
      <c r="G86" s="5"/>
      <c r="H86" s="5"/>
      <c r="I86" s="5"/>
      <c r="J86" s="5"/>
      <c r="L86" s="5"/>
      <c r="M86" s="5"/>
    </row>
    <row r="87" spans="1:13" s="1" customFormat="1" ht="10.199999999999999">
      <c r="A87" s="2"/>
      <c r="B87" s="5"/>
      <c r="C87" s="5"/>
      <c r="D87" s="5"/>
      <c r="E87" s="5"/>
      <c r="F87" s="5"/>
      <c r="G87" s="5"/>
      <c r="H87" s="5"/>
      <c r="I87" s="5"/>
      <c r="J87" s="5"/>
      <c r="L87" s="5"/>
      <c r="M87" s="5"/>
    </row>
    <row r="88" spans="1:13" s="1" customFormat="1" ht="10.199999999999999">
      <c r="A88" s="2"/>
      <c r="B88" s="5"/>
      <c r="C88" s="5"/>
      <c r="D88" s="5"/>
      <c r="E88" s="5"/>
      <c r="F88" s="5"/>
      <c r="G88" s="5"/>
      <c r="H88" s="5"/>
      <c r="I88" s="5"/>
      <c r="J88" s="5"/>
      <c r="L88" s="5"/>
      <c r="M88" s="5"/>
    </row>
    <row r="89" spans="1:13" s="1" customFormat="1" ht="10.199999999999999">
      <c r="A89" s="2"/>
      <c r="B89" s="5"/>
      <c r="C89" s="5"/>
      <c r="D89" s="5"/>
      <c r="E89" s="5"/>
      <c r="F89" s="5"/>
      <c r="G89" s="5"/>
      <c r="H89" s="5"/>
      <c r="I89" s="5"/>
      <c r="J89" s="5"/>
      <c r="L89" s="5"/>
      <c r="M89" s="5"/>
    </row>
    <row r="90" spans="1:13" s="1" customFormat="1" ht="10.199999999999999">
      <c r="A90" s="2"/>
      <c r="B90" s="5"/>
      <c r="C90" s="5"/>
      <c r="D90" s="5"/>
      <c r="E90" s="5"/>
      <c r="F90" s="5"/>
      <c r="G90" s="5"/>
      <c r="H90" s="5"/>
      <c r="I90" s="5"/>
      <c r="J90" s="5"/>
      <c r="L90" s="5"/>
      <c r="M90" s="5"/>
    </row>
    <row r="91" spans="1:13" s="1" customFormat="1" ht="10.199999999999999">
      <c r="A91" s="2"/>
      <c r="B91" s="5"/>
      <c r="C91" s="5"/>
      <c r="D91" s="5"/>
      <c r="E91" s="5"/>
      <c r="F91" s="5"/>
      <c r="G91" s="5"/>
      <c r="H91" s="5"/>
      <c r="I91" s="5"/>
      <c r="J91" s="5"/>
      <c r="L91" s="5"/>
      <c r="M91" s="5"/>
    </row>
    <row r="92" spans="1:13" s="1" customFormat="1" ht="10.199999999999999">
      <c r="A92" s="2"/>
      <c r="B92" s="5"/>
      <c r="C92" s="5"/>
      <c r="D92" s="5"/>
      <c r="E92" s="5"/>
      <c r="F92" s="5"/>
      <c r="G92" s="5"/>
      <c r="H92" s="5"/>
      <c r="I92" s="5"/>
      <c r="J92" s="5"/>
      <c r="L92" s="5"/>
      <c r="M92" s="5"/>
    </row>
    <row r="93" spans="1:13" s="1" customFormat="1" ht="10.199999999999999">
      <c r="A93" s="2"/>
      <c r="B93" s="5"/>
      <c r="C93" s="5"/>
      <c r="D93" s="5"/>
      <c r="E93" s="5"/>
      <c r="F93" s="5"/>
      <c r="G93" s="5"/>
      <c r="H93" s="5"/>
      <c r="I93" s="5"/>
      <c r="J93" s="5"/>
      <c r="L93" s="5"/>
      <c r="M93" s="5"/>
    </row>
    <row r="94" spans="1:13" s="1" customFormat="1" ht="10.199999999999999">
      <c r="A94" s="2"/>
      <c r="B94" s="5"/>
      <c r="C94" s="5"/>
      <c r="D94" s="5"/>
      <c r="E94" s="5"/>
      <c r="F94" s="5"/>
      <c r="G94" s="5"/>
      <c r="H94" s="5"/>
      <c r="I94" s="5"/>
      <c r="J94" s="5"/>
      <c r="L94" s="5"/>
      <c r="M94" s="5"/>
    </row>
    <row r="95" spans="1:13" s="1" customFormat="1" ht="10.199999999999999">
      <c r="A95" s="2"/>
      <c r="B95" s="5"/>
      <c r="C95" s="5"/>
      <c r="D95" s="5"/>
      <c r="E95" s="5"/>
      <c r="F95" s="5"/>
      <c r="G95" s="5"/>
      <c r="H95" s="5"/>
      <c r="I95" s="5"/>
      <c r="J95" s="5"/>
      <c r="L95" s="5"/>
      <c r="M95" s="5"/>
    </row>
    <row r="96" spans="1:13" s="1" customFormat="1" ht="10.199999999999999">
      <c r="A96" s="2"/>
      <c r="B96" s="5"/>
      <c r="C96" s="5"/>
      <c r="D96" s="5"/>
      <c r="E96" s="5"/>
      <c r="F96" s="5"/>
      <c r="G96" s="5"/>
      <c r="H96" s="5"/>
      <c r="I96" s="5"/>
      <c r="J96" s="5"/>
      <c r="L96" s="5"/>
      <c r="M96" s="5"/>
    </row>
    <row r="97" spans="1:13" s="1" customFormat="1" ht="10.199999999999999">
      <c r="A97" s="2"/>
      <c r="B97" s="5"/>
      <c r="C97" s="5"/>
      <c r="D97" s="5"/>
      <c r="E97" s="5"/>
      <c r="F97" s="5"/>
      <c r="G97" s="5"/>
      <c r="H97" s="5"/>
      <c r="I97" s="5"/>
      <c r="J97" s="5"/>
      <c r="L97" s="5"/>
      <c r="M97" s="5"/>
    </row>
    <row r="98" spans="1:13" s="1" customFormat="1" ht="10.199999999999999">
      <c r="A98" s="2"/>
      <c r="B98" s="5"/>
      <c r="C98" s="5"/>
      <c r="D98" s="5"/>
      <c r="E98" s="5"/>
      <c r="F98" s="5"/>
      <c r="G98" s="5"/>
      <c r="H98" s="5"/>
      <c r="I98" s="5"/>
      <c r="J98" s="5"/>
      <c r="L98" s="5"/>
      <c r="M98" s="5"/>
    </row>
    <row r="99" spans="1:13" s="1" customFormat="1" ht="10.199999999999999">
      <c r="A99" s="2"/>
      <c r="B99" s="5"/>
      <c r="C99" s="5"/>
      <c r="D99" s="5"/>
      <c r="E99" s="5"/>
      <c r="F99" s="5"/>
      <c r="G99" s="5"/>
      <c r="H99" s="5"/>
      <c r="I99" s="5"/>
      <c r="J99" s="5"/>
      <c r="L99" s="5"/>
      <c r="M99" s="5"/>
    </row>
    <row r="100" spans="1:13" s="1" customFormat="1" ht="10.199999999999999">
      <c r="A100" s="2"/>
      <c r="B100" s="5"/>
      <c r="C100" s="5"/>
      <c r="D100" s="5"/>
      <c r="E100" s="5"/>
      <c r="F100" s="5"/>
      <c r="G100" s="5"/>
      <c r="H100" s="5"/>
      <c r="I100" s="5"/>
      <c r="J100" s="5"/>
      <c r="L100" s="5"/>
      <c r="M100" s="5"/>
    </row>
    <row r="101" spans="1:13" s="1" customFormat="1" ht="10.199999999999999">
      <c r="A101" s="2"/>
      <c r="B101" s="5"/>
      <c r="C101" s="5"/>
      <c r="D101" s="5"/>
      <c r="E101" s="5"/>
      <c r="F101" s="5"/>
      <c r="G101" s="5"/>
      <c r="H101" s="5"/>
      <c r="I101" s="5"/>
      <c r="J101" s="5"/>
      <c r="L101" s="5"/>
      <c r="M101" s="5"/>
    </row>
    <row r="102" spans="1:13" s="1" customFormat="1" ht="10.199999999999999">
      <c r="A102" s="2"/>
      <c r="B102" s="5"/>
      <c r="C102" s="5"/>
      <c r="D102" s="5"/>
      <c r="E102" s="5"/>
      <c r="F102" s="5"/>
      <c r="G102" s="5"/>
      <c r="H102" s="5"/>
      <c r="I102" s="5"/>
      <c r="J102" s="5"/>
      <c r="L102" s="5"/>
      <c r="M102" s="5"/>
    </row>
    <row r="103" spans="1:13" s="1" customFormat="1" ht="10.199999999999999">
      <c r="A103" s="2"/>
      <c r="B103" s="5"/>
      <c r="C103" s="5"/>
      <c r="D103" s="5"/>
      <c r="E103" s="5"/>
      <c r="F103" s="5"/>
      <c r="G103" s="5"/>
      <c r="H103" s="5"/>
      <c r="I103" s="5"/>
      <c r="J103" s="5"/>
      <c r="L103" s="5"/>
      <c r="M103" s="5"/>
    </row>
    <row r="104" spans="1:13" s="1" customFormat="1" ht="10.199999999999999">
      <c r="A104" s="2"/>
      <c r="B104" s="5"/>
      <c r="C104" s="5"/>
      <c r="D104" s="5"/>
      <c r="E104" s="5"/>
      <c r="F104" s="5"/>
      <c r="G104" s="5"/>
      <c r="H104" s="5"/>
      <c r="I104" s="5"/>
      <c r="J104" s="5"/>
      <c r="L104" s="5"/>
      <c r="M104" s="5"/>
    </row>
    <row r="105" spans="1:13" s="1" customFormat="1" ht="10.199999999999999">
      <c r="A105" s="2"/>
      <c r="B105" s="5"/>
      <c r="C105" s="5"/>
      <c r="D105" s="5"/>
      <c r="E105" s="5"/>
      <c r="F105" s="5"/>
      <c r="G105" s="5"/>
      <c r="H105" s="5"/>
      <c r="I105" s="5"/>
      <c r="J105" s="5"/>
      <c r="L105" s="5"/>
      <c r="M105" s="5"/>
    </row>
    <row r="106" spans="1:13" s="1" customFormat="1" ht="10.199999999999999">
      <c r="A106" s="2"/>
      <c r="B106" s="5"/>
      <c r="C106" s="5"/>
      <c r="D106" s="5"/>
      <c r="E106" s="5"/>
      <c r="F106" s="5"/>
      <c r="G106" s="5"/>
      <c r="H106" s="5"/>
      <c r="I106" s="5"/>
      <c r="J106" s="5"/>
      <c r="L106" s="5"/>
      <c r="M106" s="5"/>
    </row>
    <row r="107" spans="1:13" s="1" customFormat="1" ht="10.199999999999999">
      <c r="A107" s="2"/>
      <c r="B107" s="5"/>
      <c r="C107" s="5"/>
      <c r="D107" s="5"/>
      <c r="E107" s="5"/>
      <c r="F107" s="5"/>
      <c r="G107" s="5"/>
      <c r="H107" s="5"/>
      <c r="I107" s="5"/>
      <c r="J107" s="5"/>
      <c r="L107" s="5"/>
      <c r="M107" s="5"/>
    </row>
    <row r="108" spans="1:13" s="1" customFormat="1" ht="10.199999999999999">
      <c r="A108" s="2"/>
      <c r="B108" s="5"/>
      <c r="C108" s="5"/>
      <c r="D108" s="5"/>
      <c r="E108" s="5"/>
      <c r="F108" s="5"/>
      <c r="G108" s="5"/>
      <c r="H108" s="5"/>
      <c r="I108" s="5"/>
      <c r="J108" s="5"/>
      <c r="L108" s="5"/>
      <c r="M108" s="5"/>
    </row>
    <row r="109" spans="1:13" s="1" customFormat="1" ht="10.199999999999999">
      <c r="A109" s="2"/>
      <c r="B109" s="5"/>
      <c r="C109" s="5"/>
      <c r="D109" s="5"/>
      <c r="E109" s="5"/>
      <c r="F109" s="5"/>
      <c r="G109" s="5"/>
      <c r="H109" s="5"/>
      <c r="I109" s="5"/>
      <c r="J109" s="5"/>
      <c r="L109" s="5"/>
      <c r="M109" s="5"/>
    </row>
    <row r="110" spans="1:13" s="1" customFormat="1" ht="10.199999999999999">
      <c r="A110" s="2"/>
      <c r="B110" s="5"/>
      <c r="C110" s="5"/>
      <c r="D110" s="5"/>
      <c r="E110" s="5"/>
      <c r="F110" s="5"/>
      <c r="G110" s="5"/>
      <c r="H110" s="5"/>
      <c r="I110" s="5"/>
      <c r="J110" s="5"/>
      <c r="L110" s="5"/>
      <c r="M110" s="5"/>
    </row>
    <row r="111" spans="1:13" s="1" customFormat="1" ht="10.199999999999999">
      <c r="A111" s="2"/>
      <c r="B111" s="5"/>
      <c r="C111" s="5"/>
      <c r="D111" s="5"/>
      <c r="E111" s="5"/>
      <c r="F111" s="5"/>
      <c r="G111" s="5"/>
      <c r="H111" s="5"/>
      <c r="I111" s="5"/>
      <c r="J111" s="5"/>
      <c r="L111" s="5"/>
      <c r="M111" s="5"/>
    </row>
    <row r="112" spans="1:13" s="1" customFormat="1" ht="10.199999999999999">
      <c r="A112" s="2"/>
      <c r="B112" s="5"/>
      <c r="C112" s="5"/>
      <c r="D112" s="5"/>
      <c r="E112" s="5"/>
      <c r="F112" s="5"/>
      <c r="G112" s="5"/>
      <c r="H112" s="5"/>
      <c r="I112" s="5"/>
      <c r="J112" s="5"/>
      <c r="L112" s="5"/>
      <c r="M112" s="5"/>
    </row>
    <row r="113" spans="1:13" s="1" customFormat="1" ht="10.199999999999999">
      <c r="A113" s="2"/>
      <c r="B113" s="5"/>
      <c r="C113" s="5"/>
      <c r="D113" s="5"/>
      <c r="E113" s="5"/>
      <c r="F113" s="5"/>
      <c r="G113" s="5"/>
      <c r="H113" s="5"/>
      <c r="I113" s="5"/>
      <c r="J113" s="5"/>
      <c r="L113" s="5"/>
      <c r="M113" s="5"/>
    </row>
    <row r="114" spans="1:13" s="1" customFormat="1" ht="10.199999999999999">
      <c r="A114" s="2"/>
      <c r="B114" s="5"/>
      <c r="C114" s="5"/>
      <c r="D114" s="5"/>
      <c r="E114" s="5"/>
      <c r="F114" s="5"/>
      <c r="G114" s="5"/>
      <c r="H114" s="5"/>
      <c r="I114" s="5"/>
      <c r="J114" s="5"/>
      <c r="L114" s="5"/>
      <c r="M114" s="5"/>
    </row>
    <row r="115" spans="1:13" s="1" customFormat="1" ht="10.199999999999999">
      <c r="A115" s="2"/>
      <c r="B115" s="5"/>
      <c r="C115" s="5"/>
      <c r="D115" s="5"/>
      <c r="E115" s="5"/>
      <c r="F115" s="5"/>
      <c r="G115" s="5"/>
      <c r="H115" s="5"/>
      <c r="I115" s="5"/>
      <c r="J115" s="5"/>
      <c r="L115" s="5"/>
      <c r="M115" s="5"/>
    </row>
    <row r="116" spans="1:13" s="1" customFormat="1" ht="10.199999999999999">
      <c r="A116" s="2"/>
      <c r="B116" s="5"/>
      <c r="C116" s="5"/>
      <c r="D116" s="5"/>
      <c r="E116" s="5"/>
      <c r="F116" s="5"/>
      <c r="G116" s="5"/>
      <c r="H116" s="5"/>
      <c r="I116" s="5"/>
      <c r="J116" s="5"/>
      <c r="L116" s="5"/>
      <c r="M116" s="5"/>
    </row>
    <row r="117" spans="1:13" s="1" customFormat="1" ht="10.199999999999999">
      <c r="A117" s="2"/>
      <c r="B117" s="5"/>
      <c r="C117" s="5"/>
      <c r="D117" s="5"/>
      <c r="E117" s="5"/>
      <c r="F117" s="5"/>
      <c r="G117" s="5"/>
      <c r="H117" s="5"/>
      <c r="I117" s="5"/>
      <c r="J117" s="5"/>
      <c r="L117" s="5"/>
      <c r="M117" s="5"/>
    </row>
    <row r="118" spans="1:13" s="1" customFormat="1" ht="10.199999999999999">
      <c r="A118" s="2"/>
      <c r="B118" s="5"/>
      <c r="C118" s="5"/>
      <c r="D118" s="5"/>
      <c r="E118" s="5"/>
      <c r="F118" s="5"/>
      <c r="G118" s="5"/>
      <c r="H118" s="5"/>
      <c r="I118" s="5"/>
      <c r="J118" s="5"/>
      <c r="L118" s="5"/>
      <c r="M118" s="5"/>
    </row>
    <row r="119" spans="1:13" s="1" customFormat="1" ht="10.199999999999999">
      <c r="A119" s="2"/>
      <c r="B119" s="5"/>
      <c r="C119" s="5"/>
      <c r="D119" s="5"/>
      <c r="E119" s="5"/>
      <c r="F119" s="5"/>
      <c r="G119" s="5"/>
      <c r="H119" s="5"/>
      <c r="I119" s="5"/>
      <c r="J119" s="5"/>
      <c r="L119" s="5"/>
      <c r="M119" s="5"/>
    </row>
    <row r="120" spans="1:13" s="1" customFormat="1" ht="10.199999999999999">
      <c r="A120" s="2"/>
      <c r="B120" s="5"/>
      <c r="C120" s="5"/>
      <c r="D120" s="5"/>
      <c r="E120" s="5"/>
      <c r="F120" s="5"/>
      <c r="G120" s="5"/>
      <c r="H120" s="5"/>
      <c r="I120" s="5"/>
      <c r="J120" s="5"/>
      <c r="L120" s="5"/>
      <c r="M120" s="5"/>
    </row>
    <row r="121" spans="1:13" s="1" customFormat="1" ht="10.199999999999999">
      <c r="A121" s="2"/>
      <c r="B121" s="5"/>
      <c r="C121" s="5"/>
      <c r="D121" s="5"/>
      <c r="E121" s="5"/>
      <c r="F121" s="5"/>
      <c r="G121" s="5"/>
      <c r="H121" s="5"/>
      <c r="I121" s="5"/>
      <c r="J121" s="5"/>
      <c r="L121" s="5"/>
      <c r="M121" s="5"/>
    </row>
    <row r="122" spans="1:13" s="1" customFormat="1" ht="10.199999999999999">
      <c r="A122" s="2"/>
      <c r="B122" s="5"/>
      <c r="C122" s="5"/>
      <c r="D122" s="5"/>
      <c r="E122" s="5"/>
      <c r="F122" s="5"/>
      <c r="G122" s="5"/>
      <c r="H122" s="5"/>
      <c r="I122" s="5"/>
      <c r="J122" s="5"/>
      <c r="L122" s="5"/>
      <c r="M122" s="5"/>
    </row>
    <row r="123" spans="1:13" s="1" customFormat="1" ht="10.199999999999999">
      <c r="A123" s="2"/>
      <c r="B123" s="5"/>
      <c r="C123" s="5"/>
      <c r="D123" s="5"/>
      <c r="E123" s="5"/>
      <c r="F123" s="5"/>
      <c r="G123" s="5"/>
      <c r="H123" s="5"/>
      <c r="I123" s="5"/>
      <c r="J123" s="5"/>
      <c r="L123" s="5"/>
      <c r="M123" s="5"/>
    </row>
    <row r="124" spans="1:13" s="1" customFormat="1" ht="10.199999999999999">
      <c r="A124" s="2"/>
      <c r="B124" s="5"/>
      <c r="C124" s="5"/>
      <c r="D124" s="5"/>
      <c r="E124" s="5"/>
      <c r="F124" s="5"/>
      <c r="G124" s="5"/>
      <c r="H124" s="5"/>
      <c r="I124" s="5"/>
      <c r="J124" s="5"/>
      <c r="L124" s="5"/>
      <c r="M124" s="5"/>
    </row>
    <row r="125" spans="1:13" s="1" customFormat="1" ht="10.199999999999999">
      <c r="A125" s="2"/>
      <c r="B125" s="5"/>
      <c r="C125" s="5"/>
      <c r="D125" s="5"/>
      <c r="E125" s="5"/>
      <c r="F125" s="5"/>
      <c r="G125" s="5"/>
      <c r="H125" s="5"/>
      <c r="I125" s="5"/>
      <c r="J125" s="5"/>
      <c r="L125" s="5"/>
      <c r="M125" s="5"/>
    </row>
    <row r="126" spans="1:13" s="1" customFormat="1" ht="10.199999999999999">
      <c r="A126" s="2"/>
      <c r="B126" s="5"/>
      <c r="C126" s="5"/>
      <c r="D126" s="5"/>
      <c r="E126" s="5"/>
      <c r="F126" s="5"/>
      <c r="G126" s="5"/>
      <c r="H126" s="5"/>
      <c r="I126" s="5"/>
      <c r="J126" s="5"/>
      <c r="L126" s="5"/>
      <c r="M126" s="5"/>
    </row>
    <row r="127" spans="1:13" s="1" customFormat="1" ht="10.199999999999999">
      <c r="A127" s="2"/>
      <c r="B127" s="5"/>
      <c r="C127" s="5"/>
      <c r="D127" s="5"/>
      <c r="E127" s="5"/>
      <c r="F127" s="5"/>
      <c r="G127" s="5"/>
      <c r="H127" s="5"/>
      <c r="I127" s="5"/>
      <c r="J127" s="5"/>
      <c r="L127" s="5"/>
      <c r="M127" s="5"/>
    </row>
    <row r="128" spans="1:13" s="1" customFormat="1" ht="10.199999999999999">
      <c r="A128" s="2"/>
      <c r="B128" s="5"/>
      <c r="C128" s="5"/>
      <c r="D128" s="5"/>
      <c r="E128" s="5"/>
      <c r="F128" s="5"/>
      <c r="G128" s="5"/>
      <c r="H128" s="5"/>
      <c r="I128" s="5"/>
      <c r="J128" s="5"/>
      <c r="L128" s="5"/>
      <c r="M128" s="5"/>
    </row>
    <row r="129" spans="1:13" s="1" customFormat="1" ht="10.199999999999999">
      <c r="A129" s="2"/>
      <c r="B129" s="5"/>
      <c r="C129" s="5"/>
      <c r="D129" s="5"/>
      <c r="E129" s="5"/>
      <c r="F129" s="5"/>
      <c r="G129" s="5"/>
      <c r="H129" s="5"/>
      <c r="I129" s="5"/>
      <c r="J129" s="5"/>
      <c r="L129" s="5"/>
      <c r="M129" s="5"/>
    </row>
    <row r="130" spans="1:13" s="1" customFormat="1" ht="10.199999999999999">
      <c r="A130" s="2"/>
      <c r="B130" s="5"/>
      <c r="C130" s="5"/>
      <c r="D130" s="5"/>
      <c r="E130" s="5"/>
      <c r="F130" s="5"/>
      <c r="G130" s="5"/>
      <c r="H130" s="5"/>
      <c r="I130" s="5"/>
      <c r="J130" s="5"/>
      <c r="L130" s="5"/>
      <c r="M130" s="5"/>
    </row>
    <row r="131" spans="1:13" s="1" customFormat="1" ht="10.199999999999999">
      <c r="A131" s="2"/>
      <c r="B131" s="5"/>
      <c r="C131" s="5"/>
      <c r="D131" s="5"/>
      <c r="E131" s="5"/>
      <c r="F131" s="5"/>
      <c r="G131" s="5"/>
      <c r="H131" s="5"/>
      <c r="I131" s="5"/>
      <c r="J131" s="5"/>
      <c r="L131" s="5"/>
      <c r="M131" s="5"/>
    </row>
    <row r="132" spans="1:13" s="1" customFormat="1" ht="10.199999999999999">
      <c r="A132" s="2"/>
      <c r="B132" s="5"/>
      <c r="C132" s="5"/>
      <c r="D132" s="5"/>
      <c r="E132" s="5"/>
      <c r="F132" s="5"/>
      <c r="G132" s="5"/>
      <c r="H132" s="5"/>
      <c r="I132" s="5"/>
      <c r="J132" s="5"/>
      <c r="L132" s="5"/>
      <c r="M132" s="5"/>
    </row>
    <row r="133" spans="1:13" s="1" customFormat="1" ht="10.199999999999999">
      <c r="A133" s="2"/>
      <c r="B133" s="5"/>
      <c r="C133" s="5"/>
      <c r="D133" s="5"/>
      <c r="E133" s="5"/>
      <c r="F133" s="5"/>
      <c r="G133" s="5"/>
      <c r="H133" s="5"/>
      <c r="I133" s="5"/>
      <c r="J133" s="5"/>
      <c r="L133" s="5"/>
      <c r="M133" s="5"/>
    </row>
    <row r="134" spans="1:13" s="1" customFormat="1" ht="10.199999999999999">
      <c r="A134" s="2"/>
      <c r="B134" s="5"/>
      <c r="C134" s="5"/>
      <c r="D134" s="5"/>
      <c r="E134" s="5"/>
      <c r="F134" s="5"/>
      <c r="G134" s="5"/>
      <c r="H134" s="5"/>
      <c r="I134" s="5"/>
      <c r="J134" s="5"/>
      <c r="L134" s="5"/>
      <c r="M134" s="5"/>
    </row>
    <row r="135" spans="1:13" s="1" customFormat="1" ht="10.199999999999999">
      <c r="A135" s="2"/>
      <c r="B135" s="5"/>
      <c r="C135" s="5"/>
      <c r="D135" s="5"/>
      <c r="E135" s="5"/>
      <c r="F135" s="5"/>
      <c r="G135" s="5"/>
      <c r="H135" s="5"/>
      <c r="I135" s="5"/>
      <c r="J135" s="5"/>
      <c r="L135" s="5"/>
      <c r="M135" s="5"/>
    </row>
    <row r="136" spans="1:13" s="1" customFormat="1" ht="10.199999999999999">
      <c r="A136" s="2"/>
      <c r="B136" s="5"/>
      <c r="C136" s="5"/>
      <c r="D136" s="5"/>
      <c r="E136" s="5"/>
      <c r="F136" s="5"/>
      <c r="G136" s="5"/>
      <c r="H136" s="5"/>
      <c r="I136" s="5"/>
      <c r="J136" s="5"/>
      <c r="L136" s="5"/>
      <c r="M136" s="5"/>
    </row>
    <row r="137" spans="1:13" s="1" customFormat="1" ht="10.199999999999999">
      <c r="A137" s="2"/>
      <c r="B137" s="5"/>
      <c r="C137" s="5"/>
      <c r="D137" s="5"/>
      <c r="E137" s="5"/>
      <c r="F137" s="5"/>
      <c r="G137" s="5"/>
      <c r="H137" s="5"/>
      <c r="I137" s="5"/>
      <c r="J137" s="5"/>
      <c r="L137" s="5"/>
      <c r="M137" s="5"/>
    </row>
    <row r="138" spans="1:13" s="1" customFormat="1" ht="10.199999999999999">
      <c r="A138" s="2"/>
      <c r="B138" s="5"/>
      <c r="C138" s="5"/>
      <c r="D138" s="5"/>
      <c r="E138" s="5"/>
      <c r="F138" s="5"/>
      <c r="G138" s="5"/>
      <c r="H138" s="5"/>
      <c r="I138" s="5"/>
      <c r="J138" s="5"/>
      <c r="L138" s="5"/>
      <c r="M138" s="5"/>
    </row>
    <row r="139" spans="1:13" s="1" customFormat="1" ht="10.199999999999999">
      <c r="A139" s="2"/>
      <c r="B139" s="5"/>
      <c r="C139" s="5"/>
      <c r="D139" s="5"/>
      <c r="E139" s="5"/>
      <c r="F139" s="5"/>
      <c r="G139" s="5"/>
      <c r="H139" s="5"/>
      <c r="I139" s="5"/>
      <c r="J139" s="5"/>
      <c r="L139" s="5"/>
      <c r="M139" s="5"/>
    </row>
    <row r="140" spans="1:13" s="1" customFormat="1" ht="10.199999999999999">
      <c r="A140" s="2"/>
      <c r="B140" s="5"/>
      <c r="C140" s="5"/>
      <c r="D140" s="5"/>
      <c r="E140" s="5"/>
      <c r="F140" s="5"/>
      <c r="G140" s="5"/>
      <c r="H140" s="5"/>
      <c r="I140" s="5"/>
      <c r="J140" s="5"/>
      <c r="L140" s="5"/>
      <c r="M140" s="5"/>
    </row>
    <row r="141" spans="1:13" s="1" customFormat="1" ht="10.199999999999999">
      <c r="A141" s="2"/>
      <c r="B141" s="5"/>
      <c r="C141" s="5"/>
      <c r="D141" s="5"/>
      <c r="E141" s="5"/>
      <c r="F141" s="5"/>
      <c r="G141" s="5"/>
      <c r="H141" s="5"/>
      <c r="I141" s="5"/>
      <c r="J141" s="5"/>
      <c r="L141" s="5"/>
      <c r="M141" s="5"/>
    </row>
    <row r="142" spans="1:13" s="1" customFormat="1" ht="10.199999999999999">
      <c r="A142" s="2"/>
      <c r="B142" s="5"/>
      <c r="C142" s="5"/>
      <c r="D142" s="5"/>
      <c r="E142" s="5"/>
      <c r="F142" s="5"/>
      <c r="G142" s="5"/>
      <c r="H142" s="5"/>
      <c r="I142" s="5"/>
      <c r="J142" s="5"/>
      <c r="L142" s="5"/>
      <c r="M142" s="5"/>
    </row>
    <row r="143" spans="1:13" s="1" customFormat="1" ht="10.199999999999999">
      <c r="A143" s="2"/>
      <c r="B143" s="5"/>
      <c r="C143" s="5"/>
      <c r="D143" s="5"/>
      <c r="E143" s="5"/>
      <c r="F143" s="5"/>
      <c r="G143" s="5"/>
      <c r="H143" s="5"/>
      <c r="I143" s="5"/>
      <c r="J143" s="5"/>
      <c r="L143" s="5"/>
      <c r="M143" s="5"/>
    </row>
    <row r="144" spans="1:13" s="1" customFormat="1" ht="10.199999999999999">
      <c r="A144" s="2"/>
      <c r="B144" s="5"/>
      <c r="C144" s="5"/>
      <c r="D144" s="5"/>
      <c r="E144" s="5"/>
      <c r="F144" s="5"/>
      <c r="G144" s="5"/>
      <c r="H144" s="5"/>
      <c r="I144" s="5"/>
      <c r="J144" s="5"/>
      <c r="L144" s="5"/>
      <c r="M144" s="5"/>
    </row>
    <row r="145" spans="1:13" s="1" customFormat="1" ht="10.199999999999999">
      <c r="A145" s="2"/>
      <c r="B145" s="5"/>
      <c r="C145" s="5"/>
      <c r="D145" s="5"/>
      <c r="E145" s="5"/>
      <c r="F145" s="5"/>
      <c r="G145" s="5"/>
      <c r="H145" s="5"/>
      <c r="I145" s="5"/>
      <c r="J145" s="5"/>
      <c r="L145" s="5"/>
      <c r="M145" s="5"/>
    </row>
    <row r="146" spans="1:13" s="1" customFormat="1" ht="10.199999999999999">
      <c r="A146" s="2"/>
      <c r="B146" s="5"/>
      <c r="C146" s="5"/>
      <c r="D146" s="5"/>
      <c r="E146" s="5"/>
      <c r="F146" s="5"/>
      <c r="G146" s="5"/>
      <c r="H146" s="5"/>
      <c r="I146" s="5"/>
      <c r="J146" s="5"/>
      <c r="L146" s="5"/>
      <c r="M146" s="5"/>
    </row>
    <row r="147" spans="1:13" s="1" customFormat="1" ht="10.199999999999999">
      <c r="A147" s="2"/>
      <c r="B147" s="5"/>
      <c r="C147" s="5"/>
      <c r="D147" s="5"/>
      <c r="E147" s="5"/>
      <c r="F147" s="5"/>
      <c r="G147" s="5"/>
      <c r="H147" s="5"/>
      <c r="I147" s="5"/>
      <c r="J147" s="5"/>
      <c r="L147" s="5"/>
      <c r="M147" s="5"/>
    </row>
    <row r="148" spans="1:13" s="1" customFormat="1" ht="10.199999999999999">
      <c r="A148" s="2"/>
      <c r="B148" s="5"/>
      <c r="C148" s="5"/>
      <c r="D148" s="5"/>
      <c r="E148" s="5"/>
      <c r="F148" s="5"/>
      <c r="G148" s="5"/>
      <c r="H148" s="5"/>
      <c r="I148" s="5"/>
      <c r="J148" s="5"/>
      <c r="L148" s="5"/>
      <c r="M148" s="5"/>
    </row>
    <row r="149" spans="1:13" s="1" customFormat="1" ht="10.199999999999999">
      <c r="A149" s="2"/>
      <c r="B149" s="5"/>
      <c r="C149" s="5"/>
      <c r="D149" s="5"/>
      <c r="E149" s="5"/>
      <c r="F149" s="5"/>
      <c r="G149" s="5"/>
      <c r="H149" s="5"/>
      <c r="I149" s="5"/>
      <c r="J149" s="5"/>
      <c r="L149" s="5"/>
      <c r="M149" s="5"/>
    </row>
    <row r="150" spans="1:13" s="1" customFormat="1" ht="10.199999999999999">
      <c r="A150" s="2"/>
      <c r="B150" s="5"/>
      <c r="C150" s="5"/>
      <c r="D150" s="5"/>
      <c r="E150" s="5"/>
      <c r="F150" s="5"/>
      <c r="G150" s="5"/>
      <c r="H150" s="5"/>
      <c r="I150" s="5"/>
      <c r="J150" s="5"/>
      <c r="L150" s="5"/>
      <c r="M150" s="5"/>
    </row>
    <row r="151" spans="1:13" s="1" customFormat="1" ht="10.199999999999999">
      <c r="A151" s="2"/>
      <c r="B151" s="5"/>
      <c r="C151" s="5"/>
      <c r="D151" s="5"/>
      <c r="E151" s="5"/>
      <c r="F151" s="5"/>
      <c r="G151" s="5"/>
      <c r="H151" s="5"/>
      <c r="I151" s="5"/>
      <c r="J151" s="5"/>
      <c r="L151" s="5"/>
      <c r="M151" s="5"/>
    </row>
    <row r="152" spans="1:13" s="1" customFormat="1" ht="10.199999999999999">
      <c r="A152" s="2"/>
      <c r="B152" s="5"/>
      <c r="C152" s="5"/>
      <c r="D152" s="5"/>
      <c r="E152" s="5"/>
      <c r="F152" s="5"/>
      <c r="G152" s="5"/>
      <c r="H152" s="5"/>
      <c r="I152" s="5"/>
      <c r="J152" s="5"/>
      <c r="L152" s="5"/>
      <c r="M152" s="5"/>
    </row>
    <row r="153" spans="1:13" s="1" customFormat="1" ht="10.199999999999999">
      <c r="A153" s="2"/>
      <c r="B153" s="5"/>
      <c r="C153" s="5"/>
      <c r="D153" s="5"/>
      <c r="E153" s="5"/>
      <c r="F153" s="5"/>
      <c r="G153" s="5"/>
      <c r="H153" s="5"/>
      <c r="I153" s="5"/>
      <c r="J153" s="5"/>
      <c r="L153" s="5"/>
      <c r="M153" s="5"/>
    </row>
    <row r="154" spans="1:13" s="1" customFormat="1" ht="10.199999999999999">
      <c r="A154" s="2"/>
      <c r="B154" s="5"/>
      <c r="C154" s="5"/>
      <c r="D154" s="5"/>
      <c r="E154" s="5"/>
      <c r="F154" s="5"/>
      <c r="G154" s="5"/>
      <c r="H154" s="5"/>
      <c r="I154" s="5"/>
      <c r="J154" s="5"/>
      <c r="L154" s="5"/>
      <c r="M154" s="5"/>
    </row>
    <row r="155" spans="1:13" s="1" customFormat="1" ht="10.199999999999999">
      <c r="A155" s="2"/>
      <c r="B155" s="5"/>
      <c r="C155" s="5"/>
      <c r="D155" s="5"/>
      <c r="E155" s="5"/>
      <c r="F155" s="5"/>
      <c r="G155" s="5"/>
      <c r="H155" s="5"/>
      <c r="I155" s="5"/>
      <c r="J155" s="5"/>
      <c r="L155" s="5"/>
      <c r="M155" s="5"/>
    </row>
    <row r="156" spans="1:13" s="1" customFormat="1" ht="10.199999999999999">
      <c r="A156" s="2"/>
      <c r="B156" s="5"/>
      <c r="C156" s="5"/>
      <c r="D156" s="5"/>
      <c r="E156" s="5"/>
      <c r="F156" s="5"/>
      <c r="G156" s="5"/>
      <c r="H156" s="5"/>
      <c r="I156" s="5"/>
      <c r="J156" s="5"/>
      <c r="L156" s="5"/>
      <c r="M156" s="5"/>
    </row>
    <row r="157" spans="1:13" s="1" customFormat="1" ht="10.199999999999999">
      <c r="A157" s="2"/>
      <c r="B157" s="5"/>
      <c r="C157" s="5"/>
      <c r="D157" s="5"/>
      <c r="E157" s="5"/>
      <c r="F157" s="5"/>
      <c r="G157" s="5"/>
      <c r="H157" s="5"/>
      <c r="I157" s="5"/>
      <c r="J157" s="5"/>
      <c r="L157" s="5"/>
      <c r="M157" s="5"/>
    </row>
    <row r="158" spans="1:13" s="1" customFormat="1" ht="10.199999999999999">
      <c r="A158" s="2"/>
      <c r="B158" s="5"/>
      <c r="C158" s="5"/>
      <c r="D158" s="5"/>
      <c r="E158" s="5"/>
      <c r="F158" s="5"/>
      <c r="G158" s="5"/>
      <c r="H158" s="5"/>
      <c r="I158" s="5"/>
      <c r="J158" s="5"/>
      <c r="L158" s="5"/>
      <c r="M158" s="5"/>
    </row>
    <row r="159" spans="1:13" s="1" customFormat="1" ht="10.199999999999999">
      <c r="A159" s="2"/>
      <c r="B159" s="5"/>
      <c r="C159" s="5"/>
      <c r="D159" s="5"/>
      <c r="E159" s="5"/>
      <c r="F159" s="5"/>
      <c r="G159" s="5"/>
      <c r="H159" s="5"/>
      <c r="I159" s="5"/>
      <c r="J159" s="5"/>
      <c r="L159" s="5"/>
      <c r="M159" s="5"/>
    </row>
    <row r="160" spans="1:13" s="1" customFormat="1" ht="10.199999999999999">
      <c r="A160" s="2"/>
      <c r="B160" s="5"/>
      <c r="C160" s="5"/>
      <c r="D160" s="5"/>
      <c r="E160" s="5"/>
      <c r="F160" s="5"/>
      <c r="G160" s="5"/>
      <c r="H160" s="5"/>
      <c r="I160" s="5"/>
      <c r="J160" s="5"/>
      <c r="L160" s="5"/>
      <c r="M160" s="5"/>
    </row>
    <row r="161" spans="1:13" s="1" customFormat="1" ht="10.199999999999999">
      <c r="A161" s="2"/>
      <c r="B161" s="5"/>
      <c r="C161" s="5"/>
      <c r="D161" s="5"/>
      <c r="E161" s="5"/>
      <c r="F161" s="5"/>
      <c r="G161" s="5"/>
      <c r="H161" s="5"/>
      <c r="I161" s="5"/>
      <c r="J161" s="5"/>
      <c r="L161" s="5"/>
      <c r="M161" s="5"/>
    </row>
    <row r="162" spans="1:13" s="1" customFormat="1" ht="10.199999999999999">
      <c r="A162" s="2"/>
      <c r="B162" s="5"/>
      <c r="C162" s="5"/>
      <c r="D162" s="5"/>
      <c r="E162" s="5"/>
      <c r="F162" s="5"/>
      <c r="G162" s="5"/>
      <c r="H162" s="5"/>
      <c r="I162" s="5"/>
      <c r="J162" s="5"/>
      <c r="L162" s="5"/>
      <c r="M162" s="5"/>
    </row>
    <row r="163" spans="1:13" s="1" customFormat="1" ht="10.199999999999999">
      <c r="A163" s="2"/>
      <c r="B163" s="5"/>
      <c r="C163" s="5"/>
      <c r="D163" s="5"/>
      <c r="E163" s="5"/>
      <c r="F163" s="5"/>
      <c r="G163" s="5"/>
      <c r="H163" s="5"/>
      <c r="I163" s="5"/>
      <c r="J163" s="5"/>
      <c r="L163" s="5"/>
      <c r="M163" s="5"/>
    </row>
    <row r="164" spans="1:13" s="1" customFormat="1" ht="10.199999999999999">
      <c r="A164" s="2"/>
      <c r="B164" s="5"/>
      <c r="C164" s="5"/>
      <c r="D164" s="5"/>
      <c r="E164" s="5"/>
      <c r="F164" s="5"/>
      <c r="G164" s="5"/>
      <c r="H164" s="5"/>
      <c r="I164" s="5"/>
      <c r="J164" s="5"/>
      <c r="L164" s="5"/>
      <c r="M164" s="5"/>
    </row>
    <row r="165" spans="1:13" s="1" customFormat="1" ht="10.199999999999999">
      <c r="A165" s="2"/>
      <c r="B165" s="5"/>
      <c r="C165" s="5"/>
      <c r="D165" s="5"/>
      <c r="E165" s="5"/>
      <c r="F165" s="5"/>
      <c r="G165" s="5"/>
      <c r="H165" s="5"/>
      <c r="I165" s="5"/>
      <c r="J165" s="5"/>
      <c r="L165" s="5"/>
      <c r="M165" s="5"/>
    </row>
    <row r="166" spans="1:13" s="1" customFormat="1" ht="10.199999999999999">
      <c r="A166" s="2"/>
      <c r="B166" s="5"/>
      <c r="C166" s="5"/>
      <c r="D166" s="5"/>
      <c r="E166" s="5"/>
      <c r="F166" s="5"/>
      <c r="G166" s="5"/>
      <c r="H166" s="5"/>
      <c r="I166" s="5"/>
      <c r="J166" s="5"/>
      <c r="L166" s="5"/>
      <c r="M166" s="5"/>
    </row>
    <row r="167" spans="1:13" s="1" customFormat="1" ht="10.199999999999999">
      <c r="A167" s="2"/>
      <c r="B167" s="5"/>
      <c r="C167" s="5"/>
      <c r="D167" s="5"/>
      <c r="E167" s="5"/>
      <c r="F167" s="5"/>
      <c r="G167" s="5"/>
      <c r="H167" s="5"/>
      <c r="I167" s="5"/>
      <c r="J167" s="5"/>
      <c r="L167" s="5"/>
      <c r="M167" s="5"/>
    </row>
    <row r="168" spans="1:13" s="1" customFormat="1" ht="10.199999999999999">
      <c r="A168" s="2"/>
      <c r="B168" s="5"/>
      <c r="C168" s="5"/>
      <c r="D168" s="5"/>
      <c r="E168" s="5"/>
      <c r="F168" s="5"/>
      <c r="G168" s="5"/>
      <c r="H168" s="5"/>
      <c r="I168" s="5"/>
      <c r="J168" s="5"/>
      <c r="L168" s="5"/>
      <c r="M168" s="5"/>
    </row>
    <row r="169" spans="1:13" s="1" customFormat="1" ht="10.199999999999999">
      <c r="A169" s="2"/>
      <c r="B169" s="5"/>
      <c r="C169" s="5"/>
      <c r="D169" s="5"/>
      <c r="E169" s="5"/>
      <c r="F169" s="5"/>
      <c r="G169" s="5"/>
      <c r="H169" s="5"/>
      <c r="I169" s="5"/>
      <c r="J169" s="5"/>
      <c r="L169" s="5"/>
      <c r="M169" s="5"/>
    </row>
    <row r="170" spans="1:13" s="1" customFormat="1" ht="10.199999999999999">
      <c r="A170" s="2"/>
      <c r="B170" s="5"/>
      <c r="C170" s="5"/>
      <c r="D170" s="5"/>
      <c r="E170" s="5"/>
      <c r="F170" s="5"/>
      <c r="G170" s="5"/>
      <c r="H170" s="5"/>
      <c r="I170" s="5"/>
      <c r="J170" s="5"/>
      <c r="L170" s="5"/>
      <c r="M170" s="5"/>
    </row>
    <row r="171" spans="1:13" s="1" customFormat="1" ht="10.199999999999999">
      <c r="A171" s="2"/>
      <c r="B171" s="5"/>
      <c r="C171" s="5"/>
      <c r="D171" s="5"/>
      <c r="E171" s="5"/>
      <c r="F171" s="5"/>
      <c r="G171" s="5"/>
      <c r="H171" s="5"/>
      <c r="I171" s="5"/>
      <c r="J171" s="5"/>
      <c r="L171" s="5"/>
      <c r="M171" s="5"/>
    </row>
    <row r="172" spans="1:13" s="1" customFormat="1" ht="10.199999999999999">
      <c r="A172" s="2"/>
      <c r="B172" s="5"/>
      <c r="C172" s="5"/>
      <c r="D172" s="5"/>
      <c r="E172" s="5"/>
      <c r="F172" s="5"/>
      <c r="G172" s="5"/>
      <c r="H172" s="5"/>
      <c r="I172" s="5"/>
      <c r="J172" s="5"/>
      <c r="L172" s="5"/>
      <c r="M172" s="5"/>
    </row>
    <row r="173" spans="1:13" s="1" customFormat="1" ht="10.199999999999999">
      <c r="A173" s="2"/>
      <c r="B173" s="5"/>
      <c r="C173" s="5"/>
      <c r="D173" s="5"/>
      <c r="E173" s="5"/>
      <c r="F173" s="5"/>
      <c r="G173" s="5"/>
      <c r="H173" s="5"/>
      <c r="I173" s="5"/>
      <c r="J173" s="5"/>
      <c r="L173" s="5"/>
      <c r="M173" s="5"/>
    </row>
    <row r="174" spans="1:13" s="1" customFormat="1" ht="10.199999999999999">
      <c r="A174" s="2"/>
      <c r="B174" s="5"/>
      <c r="C174" s="5"/>
      <c r="D174" s="5"/>
      <c r="E174" s="5"/>
      <c r="F174" s="5"/>
      <c r="G174" s="5"/>
      <c r="H174" s="5"/>
      <c r="I174" s="5"/>
      <c r="J174" s="5"/>
      <c r="L174" s="5"/>
      <c r="M174" s="5"/>
    </row>
    <row r="175" spans="1:13" s="1" customFormat="1" ht="10.199999999999999">
      <c r="A175" s="2"/>
      <c r="B175" s="5"/>
      <c r="C175" s="5"/>
      <c r="D175" s="5"/>
      <c r="E175" s="5"/>
      <c r="F175" s="5"/>
      <c r="G175" s="5"/>
      <c r="H175" s="5"/>
      <c r="I175" s="5"/>
      <c r="J175" s="5"/>
      <c r="L175" s="5"/>
      <c r="M175" s="5"/>
    </row>
    <row r="176" spans="1:13" s="1" customFormat="1" ht="10.199999999999999">
      <c r="A176" s="2"/>
      <c r="B176" s="5"/>
      <c r="C176" s="5"/>
      <c r="D176" s="5"/>
      <c r="E176" s="5"/>
      <c r="F176" s="5"/>
      <c r="G176" s="5"/>
      <c r="H176" s="5"/>
      <c r="I176" s="5"/>
      <c r="J176" s="5"/>
      <c r="L176" s="5"/>
      <c r="M176" s="5"/>
    </row>
    <row r="177" spans="1:13" s="1" customFormat="1" ht="10.199999999999999">
      <c r="A177" s="2"/>
      <c r="B177" s="5"/>
      <c r="C177" s="5"/>
      <c r="D177" s="5"/>
      <c r="E177" s="5"/>
      <c r="F177" s="5"/>
      <c r="G177" s="5"/>
      <c r="H177" s="5"/>
      <c r="I177" s="5"/>
      <c r="J177" s="5"/>
      <c r="L177" s="5"/>
      <c r="M177" s="5"/>
    </row>
  </sheetData>
  <customSheetViews>
    <customSheetView guid="{6A2866EB-7D49-11D3-A318-00A0C9C759EC}" showPageBreaks="1" printArea="1" showRuler="0">
      <pageMargins left="0.59055118110236227" right="0.59055118110236227" top="0.98425196850393704" bottom="0.39370078740157483" header="0.51181102362204722" footer="0.31496062992125984"/>
      <pageSetup paperSize="9" firstPageNumber="51" orientation="portrait" useFirstPageNumber="1" horizontalDpi="0" verticalDpi="300" r:id="rId1"/>
      <headerFooter alignWithMargins="0"/>
    </customSheetView>
  </customSheetViews>
  <mergeCells count="8">
    <mergeCell ref="L5:M5"/>
    <mergeCell ref="J5:K5"/>
    <mergeCell ref="N5:O5"/>
    <mergeCell ref="P5:Q5"/>
    <mergeCell ref="B5:C5"/>
    <mergeCell ref="D5:E5"/>
    <mergeCell ref="F5:G5"/>
    <mergeCell ref="H5:I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firstPageNumber="110" orientation="portrait" r:id="rId2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showGridLines="0" topLeftCell="A19" workbookViewId="0">
      <selection activeCell="A33" sqref="A33"/>
    </sheetView>
  </sheetViews>
  <sheetFormatPr baseColWidth="10" defaultColWidth="11.5546875" defaultRowHeight="10.199999999999999"/>
  <cols>
    <col min="1" max="1" width="53.5546875" style="334" customWidth="1"/>
    <col min="2" max="2" width="10.6640625" style="334" customWidth="1"/>
    <col min="3" max="4" width="12.109375" style="334" customWidth="1"/>
    <col min="5" max="5" width="8.33203125" style="334" customWidth="1"/>
    <col min="6" max="16384" width="11.5546875" style="334"/>
  </cols>
  <sheetData>
    <row r="1" spans="1:4" ht="18.600000000000001">
      <c r="A1" s="290" t="s">
        <v>294</v>
      </c>
      <c r="B1" s="290"/>
    </row>
    <row r="2" spans="1:4" s="352" customFormat="1" ht="9" customHeight="1" thickBot="1"/>
    <row r="3" spans="1:4" s="352" customFormat="1" ht="13.2" customHeight="1" thickTop="1" thickBot="1">
      <c r="A3" s="353" t="s">
        <v>151</v>
      </c>
      <c r="B3" s="354">
        <v>2013</v>
      </c>
      <c r="C3" s="354">
        <v>2014</v>
      </c>
      <c r="D3" s="354">
        <v>2015</v>
      </c>
    </row>
    <row r="4" spans="1:4" s="352" customFormat="1" ht="13.2" customHeight="1" thickTop="1">
      <c r="A4" s="355" t="s">
        <v>219</v>
      </c>
      <c r="B4" s="356">
        <v>193942.84</v>
      </c>
      <c r="C4" s="356">
        <v>196211</v>
      </c>
      <c r="D4" s="356">
        <v>199113</v>
      </c>
    </row>
    <row r="5" spans="1:4" s="352" customFormat="1" ht="13.2" customHeight="1">
      <c r="A5" s="357" t="s">
        <v>269</v>
      </c>
      <c r="B5" s="358">
        <v>8593.2000000000007</v>
      </c>
      <c r="C5" s="358">
        <v>9420.7999999999993</v>
      </c>
      <c r="D5" s="358">
        <v>9933.1</v>
      </c>
    </row>
    <row r="6" spans="1:4" s="352" customFormat="1" ht="13.2" customHeight="1">
      <c r="A6" s="359" t="s">
        <v>270</v>
      </c>
      <c r="B6" s="360">
        <v>18887.222000000002</v>
      </c>
      <c r="C6" s="360">
        <v>19895.370999999999</v>
      </c>
      <c r="D6" s="360">
        <v>20527.52</v>
      </c>
    </row>
    <row r="7" spans="1:4" s="352" customFormat="1" ht="13.2" customHeight="1">
      <c r="A7" s="357" t="s">
        <v>271</v>
      </c>
      <c r="B7" s="358">
        <v>5305.9110000000001</v>
      </c>
      <c r="C7" s="358">
        <v>5592.1090000000004</v>
      </c>
      <c r="D7" s="358">
        <v>5266.25</v>
      </c>
    </row>
    <row r="8" spans="1:4" s="361" customFormat="1" ht="13.2" customHeight="1">
      <c r="A8" s="359" t="s">
        <v>318</v>
      </c>
      <c r="B8" s="360">
        <v>1327</v>
      </c>
      <c r="C8" s="360">
        <v>1391</v>
      </c>
      <c r="D8" s="360">
        <v>1447</v>
      </c>
    </row>
    <row r="9" spans="1:4" s="352" customFormat="1" ht="13.2" customHeight="1">
      <c r="A9" s="362" t="s">
        <v>272</v>
      </c>
      <c r="B9" s="363">
        <v>3760.5189999999998</v>
      </c>
      <c r="C9" s="363">
        <v>3762.6950000000002</v>
      </c>
      <c r="D9" s="363">
        <v>3754.9250000000002</v>
      </c>
    </row>
    <row r="10" spans="1:4" s="352" customFormat="1" ht="13.2" customHeight="1">
      <c r="A10" s="364" t="s">
        <v>273</v>
      </c>
      <c r="B10" s="365">
        <v>7357.9219999999996</v>
      </c>
      <c r="C10" s="365">
        <v>6665.5559999999996</v>
      </c>
      <c r="D10" s="365">
        <v>11875.312</v>
      </c>
    </row>
    <row r="11" spans="1:4" s="352" customFormat="1" ht="13.2" customHeight="1">
      <c r="A11" s="362" t="s">
        <v>274</v>
      </c>
      <c r="B11" s="363">
        <v>0</v>
      </c>
      <c r="C11" s="363">
        <v>14188.098</v>
      </c>
      <c r="D11" s="363">
        <v>15338.302</v>
      </c>
    </row>
    <row r="12" spans="1:4" s="352" customFormat="1" ht="13.2" customHeight="1">
      <c r="A12" s="364" t="s">
        <v>275</v>
      </c>
      <c r="B12" s="365">
        <v>185.31100000000001</v>
      </c>
      <c r="C12" s="365">
        <v>0</v>
      </c>
      <c r="D12" s="365">
        <v>0</v>
      </c>
    </row>
    <row r="13" spans="1:4" s="352" customFormat="1" ht="13.2" customHeight="1">
      <c r="A13" s="362" t="s">
        <v>225</v>
      </c>
      <c r="B13" s="363">
        <v>107.36199999999999</v>
      </c>
      <c r="C13" s="363">
        <v>96.840999999999994</v>
      </c>
      <c r="D13" s="363">
        <v>94.195999999999998</v>
      </c>
    </row>
    <row r="14" spans="1:4" s="352" customFormat="1" ht="13.2" customHeight="1">
      <c r="A14" s="364" t="s">
        <v>276</v>
      </c>
      <c r="B14" s="365">
        <v>32.197000000000003</v>
      </c>
      <c r="C14" s="365">
        <v>41.52</v>
      </c>
      <c r="D14" s="365">
        <v>24.687000000000001</v>
      </c>
    </row>
    <row r="15" spans="1:4" s="352" customFormat="1" ht="13.2" customHeight="1">
      <c r="A15" s="362" t="s">
        <v>277</v>
      </c>
      <c r="B15" s="363">
        <v>55.145000000000003</v>
      </c>
      <c r="C15" s="363">
        <v>51.235999999999997</v>
      </c>
      <c r="D15" s="363">
        <v>66.078000000000003</v>
      </c>
    </row>
    <row r="16" spans="1:4" s="352" customFormat="1" ht="13.2" customHeight="1">
      <c r="A16" s="364" t="s">
        <v>278</v>
      </c>
      <c r="B16" s="365">
        <v>4.1000000000000002E-2</v>
      </c>
      <c r="C16" s="365">
        <v>1.4999999999999999E-2</v>
      </c>
      <c r="D16" s="365">
        <v>1.4999999999999999E-2</v>
      </c>
    </row>
    <row r="17" spans="1:8" s="352" customFormat="1" ht="13.2" customHeight="1">
      <c r="A17" s="362" t="s">
        <v>279</v>
      </c>
      <c r="B17" s="363">
        <v>226.81800000000001</v>
      </c>
      <c r="C17" s="363">
        <v>195.46700000000001</v>
      </c>
      <c r="D17" s="363">
        <v>2910.4960000000001</v>
      </c>
    </row>
    <row r="18" spans="1:8" s="352" customFormat="1" ht="13.2" customHeight="1">
      <c r="A18" s="364" t="s">
        <v>280</v>
      </c>
      <c r="B18" s="365">
        <v>1989.7</v>
      </c>
      <c r="C18" s="365">
        <v>1988</v>
      </c>
      <c r="D18" s="365">
        <v>1877</v>
      </c>
    </row>
    <row r="19" spans="1:8" s="352" customFormat="1" ht="13.2" customHeight="1">
      <c r="A19" s="362" t="s">
        <v>220</v>
      </c>
      <c r="B19" s="363">
        <v>266.161</v>
      </c>
      <c r="C19" s="363">
        <v>423.822</v>
      </c>
      <c r="D19" s="363">
        <v>1122.1300000000001</v>
      </c>
    </row>
    <row r="20" spans="1:8" s="352" customFormat="1" ht="13.2" customHeight="1">
      <c r="A20" s="359" t="s">
        <v>281</v>
      </c>
      <c r="B20" s="360">
        <v>9636</v>
      </c>
      <c r="C20" s="360">
        <v>10913</v>
      </c>
      <c r="D20" s="360">
        <v>12627</v>
      </c>
    </row>
    <row r="21" spans="1:8" s="352" customFormat="1" ht="13.2" customHeight="1">
      <c r="A21" s="366" t="s">
        <v>282</v>
      </c>
      <c r="B21" s="367">
        <f>B4+B5+B6+B7+B8+B9+B10+B11+B12+B13+B14+B15+B16+B17-B18-B19-B20</f>
        <v>227889.62699999995</v>
      </c>
      <c r="C21" s="367">
        <f t="shared" ref="C21:D21" si="0">C4+C5+C6+C7+C8+C9+C10+C11+C12+C13+C14+C15+C16+C17-C18-C19-C20</f>
        <v>244186.886</v>
      </c>
      <c r="D21" s="367">
        <f t="shared" si="0"/>
        <v>254724.75099999993</v>
      </c>
    </row>
    <row r="22" spans="1:8" s="352" customFormat="1" ht="13.95" customHeight="1">
      <c r="A22" s="368" t="s">
        <v>224</v>
      </c>
      <c r="B22" s="369">
        <v>10547.618</v>
      </c>
      <c r="C22" s="369">
        <v>11650.483</v>
      </c>
      <c r="D22" s="369">
        <v>12110.745999999999</v>
      </c>
    </row>
    <row r="23" spans="1:8" s="352" customFormat="1" ht="15" customHeight="1">
      <c r="A23" s="370" t="s">
        <v>285</v>
      </c>
      <c r="B23" s="371">
        <v>2026.8520000000001</v>
      </c>
      <c r="C23" s="371">
        <v>2036.39</v>
      </c>
      <c r="D23" s="371">
        <v>1939.0640000000001</v>
      </c>
    </row>
    <row r="24" spans="1:8" s="352" customFormat="1" ht="15" customHeight="1">
      <c r="A24" s="372" t="s">
        <v>286</v>
      </c>
      <c r="B24" s="373">
        <f>61.705</f>
        <v>61.704999999999998</v>
      </c>
      <c r="C24" s="374">
        <f>58.545</f>
        <v>58.545000000000002</v>
      </c>
      <c r="D24" s="374">
        <f>57.609</f>
        <v>57.609000000000002</v>
      </c>
    </row>
    <row r="25" spans="1:8" s="352" customFormat="1" ht="12.6" customHeight="1">
      <c r="A25" s="370" t="s">
        <v>261</v>
      </c>
      <c r="B25" s="371">
        <v>13167.597</v>
      </c>
      <c r="C25" s="371">
        <v>12178.094999999999</v>
      </c>
      <c r="D25" s="371">
        <v>11922.932000000001</v>
      </c>
    </row>
    <row r="26" spans="1:8" s="352" customFormat="1" ht="12.6" customHeight="1">
      <c r="A26" s="375" t="s">
        <v>249</v>
      </c>
      <c r="B26" s="374">
        <v>2917.1619999999998</v>
      </c>
      <c r="C26" s="374">
        <v>2220.3289999999997</v>
      </c>
      <c r="D26" s="374">
        <v>2219.4090000000001</v>
      </c>
      <c r="F26" s="454"/>
      <c r="G26" s="454"/>
      <c r="H26" s="454"/>
    </row>
    <row r="27" spans="1:8" s="352" customFormat="1" ht="12.6" customHeight="1">
      <c r="A27" s="376" t="s">
        <v>251</v>
      </c>
      <c r="B27" s="381">
        <v>308.39999999999998</v>
      </c>
      <c r="C27" s="381">
        <v>331.4</v>
      </c>
      <c r="D27" s="381">
        <v>338</v>
      </c>
    </row>
    <row r="28" spans="1:8" s="352" customFormat="1" ht="12.6" customHeight="1">
      <c r="A28" s="377" t="s">
        <v>252</v>
      </c>
      <c r="B28" s="455">
        <v>1317.23</v>
      </c>
      <c r="C28" s="455">
        <v>1304.7070000000001</v>
      </c>
      <c r="D28" s="455">
        <v>1305.1199999999999</v>
      </c>
    </row>
    <row r="29" spans="1:8" s="352" customFormat="1" ht="12.6" customHeight="1">
      <c r="A29" s="376" t="s">
        <v>253</v>
      </c>
      <c r="B29" s="381">
        <v>1203.8879999999999</v>
      </c>
      <c r="C29" s="381">
        <v>503.64499999999998</v>
      </c>
      <c r="D29" s="381">
        <v>503.81</v>
      </c>
    </row>
    <row r="30" spans="1:8" s="352" customFormat="1" ht="12.6" customHeight="1">
      <c r="A30" s="377" t="s">
        <v>254</v>
      </c>
      <c r="B30" s="455">
        <v>78.518000000000001</v>
      </c>
      <c r="C30" s="455">
        <v>74.790000000000006</v>
      </c>
      <c r="D30" s="455">
        <v>68.498000000000005</v>
      </c>
    </row>
    <row r="31" spans="1:8" s="352" customFormat="1" ht="12.6" customHeight="1">
      <c r="A31" s="376" t="s">
        <v>255</v>
      </c>
      <c r="B31" s="381">
        <v>9.1259999999999994</v>
      </c>
      <c r="C31" s="381">
        <v>5.7869999999999999</v>
      </c>
      <c r="D31" s="381">
        <v>3.9809999999999999</v>
      </c>
    </row>
    <row r="32" spans="1:8" s="352" customFormat="1" ht="13.2" customHeight="1">
      <c r="A32" s="375" t="s">
        <v>250</v>
      </c>
      <c r="B32" s="374">
        <v>1751.8940000000002</v>
      </c>
      <c r="C32" s="374">
        <v>1722.279</v>
      </c>
      <c r="D32" s="374">
        <v>1709.671</v>
      </c>
    </row>
    <row r="33" spans="1:4" s="352" customFormat="1" ht="13.2" customHeight="1">
      <c r="A33" s="376" t="s">
        <v>256</v>
      </c>
      <c r="B33" s="381">
        <v>464</v>
      </c>
      <c r="C33" s="381">
        <v>454.48</v>
      </c>
      <c r="D33" s="381">
        <v>454.79</v>
      </c>
    </row>
    <row r="34" spans="1:4" s="352" customFormat="1" ht="13.2" customHeight="1">
      <c r="A34" s="377" t="s">
        <v>257</v>
      </c>
      <c r="B34" s="455">
        <v>166.13499999999999</v>
      </c>
      <c r="C34" s="455">
        <v>152.33000000000001</v>
      </c>
      <c r="D34" s="455">
        <v>146.87</v>
      </c>
    </row>
    <row r="35" spans="1:4" s="352" customFormat="1" ht="13.2" customHeight="1">
      <c r="A35" s="376" t="s">
        <v>258</v>
      </c>
      <c r="B35" s="381">
        <v>310.60000000000002</v>
      </c>
      <c r="C35" s="381">
        <v>307.3</v>
      </c>
      <c r="D35" s="381">
        <v>310.72000000000003</v>
      </c>
    </row>
    <row r="36" spans="1:4" s="352" customFormat="1" ht="13.2" customHeight="1">
      <c r="A36" s="377" t="s">
        <v>259</v>
      </c>
      <c r="B36" s="455">
        <v>654.14499999999998</v>
      </c>
      <c r="C36" s="455">
        <v>651.57899999999995</v>
      </c>
      <c r="D36" s="455">
        <v>637.24</v>
      </c>
    </row>
    <row r="37" spans="1:4" s="352" customFormat="1" ht="13.2" customHeight="1">
      <c r="A37" s="376" t="s">
        <v>260</v>
      </c>
      <c r="B37" s="381">
        <v>157.01400000000001</v>
      </c>
      <c r="C37" s="381">
        <v>156.59</v>
      </c>
      <c r="D37" s="381">
        <v>160.05099999999999</v>
      </c>
    </row>
    <row r="38" spans="1:4" s="352" customFormat="1" ht="15" customHeight="1">
      <c r="A38" s="372" t="s">
        <v>299</v>
      </c>
      <c r="B38" s="373">
        <v>128</v>
      </c>
      <c r="C38" s="374">
        <v>185</v>
      </c>
      <c r="D38" s="374">
        <v>363</v>
      </c>
    </row>
    <row r="39" spans="1:4" s="352" customFormat="1" ht="15" customHeight="1">
      <c r="A39" s="370" t="s">
        <v>300</v>
      </c>
      <c r="B39" s="378">
        <v>5633.7259999999997</v>
      </c>
      <c r="C39" s="378">
        <v>5508.2640000000001</v>
      </c>
      <c r="D39" s="378">
        <v>5492.4960000000001</v>
      </c>
    </row>
    <row r="40" spans="1:4" s="352" customFormat="1" ht="15" customHeight="1">
      <c r="A40" s="375" t="s">
        <v>220</v>
      </c>
      <c r="B40" s="374">
        <v>236.5</v>
      </c>
      <c r="C40" s="374">
        <v>216</v>
      </c>
      <c r="D40" s="374">
        <v>195</v>
      </c>
    </row>
    <row r="41" spans="1:4" s="352" customFormat="1" ht="15" customHeight="1">
      <c r="A41" s="379" t="s">
        <v>283</v>
      </c>
      <c r="B41" s="380">
        <f>B22+B23+B24+B25+B38-B39-B40</f>
        <v>20061.546000000002</v>
      </c>
      <c r="C41" s="380">
        <f>C22+C23+C24+C25+C38-C39-C40</f>
        <v>20384.249</v>
      </c>
      <c r="D41" s="380">
        <f>D22+D23+D24+D25+D38-D39-D40</f>
        <v>20705.855000000003</v>
      </c>
    </row>
    <row r="42" spans="1:4" s="352" customFormat="1" ht="15" customHeight="1">
      <c r="A42" s="368" t="s">
        <v>301</v>
      </c>
      <c r="B42" s="369">
        <v>4117.58</v>
      </c>
      <c r="C42" s="369">
        <v>4284.8</v>
      </c>
      <c r="D42" s="369">
        <v>4438.8900000000003</v>
      </c>
    </row>
    <row r="43" spans="1:4" s="352" customFormat="1" ht="15" customHeight="1">
      <c r="A43" s="379" t="s">
        <v>223</v>
      </c>
      <c r="B43" s="380">
        <v>4614.18</v>
      </c>
      <c r="C43" s="380">
        <v>4877.6400000000003</v>
      </c>
      <c r="D43" s="380">
        <v>5411.13</v>
      </c>
    </row>
    <row r="44" spans="1:4" s="352" customFormat="1" ht="15" customHeight="1">
      <c r="A44" s="372" t="s">
        <v>267</v>
      </c>
      <c r="B44" s="373">
        <v>762.36</v>
      </c>
      <c r="C44" s="374">
        <v>709</v>
      </c>
      <c r="D44" s="374">
        <v>798</v>
      </c>
    </row>
    <row r="45" spans="1:4" s="352" customFormat="1" ht="12" customHeight="1">
      <c r="A45" s="376" t="s">
        <v>266</v>
      </c>
      <c r="B45" s="381">
        <v>366</v>
      </c>
      <c r="C45" s="381">
        <v>368</v>
      </c>
      <c r="D45" s="381">
        <v>364</v>
      </c>
    </row>
    <row r="46" spans="1:4" s="352" customFormat="1" ht="12" customHeight="1">
      <c r="A46" s="377" t="s">
        <v>319</v>
      </c>
      <c r="B46" s="455">
        <v>182</v>
      </c>
      <c r="C46" s="455">
        <v>131</v>
      </c>
      <c r="D46" s="455">
        <v>232</v>
      </c>
    </row>
    <row r="47" spans="1:4" s="352" customFormat="1" ht="15" customHeight="1">
      <c r="A47" s="370" t="s">
        <v>302</v>
      </c>
      <c r="B47" s="378">
        <v>301.98</v>
      </c>
      <c r="C47" s="371">
        <v>290.89</v>
      </c>
      <c r="D47" s="371">
        <v>283.02</v>
      </c>
    </row>
    <row r="48" spans="1:4" s="352" customFormat="1" ht="13.2" customHeight="1">
      <c r="A48" s="368" t="s">
        <v>222</v>
      </c>
      <c r="B48" s="369">
        <f>B43+B44+B47</f>
        <v>5678.52</v>
      </c>
      <c r="C48" s="369">
        <f t="shared" ref="C48:D48" si="1">C43+C44+C47</f>
        <v>5877.5300000000007</v>
      </c>
      <c r="D48" s="369">
        <f t="shared" si="1"/>
        <v>6492.15</v>
      </c>
    </row>
    <row r="49" spans="1:4" s="352" customFormat="1" ht="15" customHeight="1">
      <c r="A49" s="382" t="s">
        <v>221</v>
      </c>
      <c r="B49" s="371">
        <v>428.94099999999997</v>
      </c>
      <c r="C49" s="371">
        <v>445.12700000000001</v>
      </c>
      <c r="D49" s="371">
        <v>465.87</v>
      </c>
    </row>
    <row r="50" spans="1:4" s="352" customFormat="1" ht="15" customHeight="1">
      <c r="A50" s="375" t="s">
        <v>303</v>
      </c>
      <c r="B50" s="374">
        <v>2707.11</v>
      </c>
      <c r="C50" s="374">
        <v>2684.855</v>
      </c>
      <c r="D50" s="374">
        <v>2518.2420000000002</v>
      </c>
    </row>
    <row r="51" spans="1:4" s="352" customFormat="1" ht="15" customHeight="1">
      <c r="A51" s="370" t="s">
        <v>304</v>
      </c>
      <c r="B51" s="378">
        <v>14.7</v>
      </c>
      <c r="C51" s="371">
        <v>19</v>
      </c>
      <c r="D51" s="371">
        <v>16.399999999999999</v>
      </c>
    </row>
    <row r="52" spans="1:4" s="352" customFormat="1" ht="15" customHeight="1">
      <c r="A52" s="372" t="s">
        <v>305</v>
      </c>
      <c r="B52" s="373">
        <v>259.13400000000001</v>
      </c>
      <c r="C52" s="374">
        <v>250.49299999999999</v>
      </c>
      <c r="D52" s="374">
        <v>241.154</v>
      </c>
    </row>
    <row r="53" spans="1:4" s="352" customFormat="1" ht="15" customHeight="1">
      <c r="A53" s="379" t="s">
        <v>296</v>
      </c>
      <c r="B53" s="380">
        <f>B42+B48+B49+B50-B51-B52</f>
        <v>12658.317000000001</v>
      </c>
      <c r="C53" s="380">
        <f>C42+C48+C49+C50-C51-C52</f>
        <v>13022.819000000001</v>
      </c>
      <c r="D53" s="380">
        <f>D42+D48+D49+D50-D51-D52</f>
        <v>13657.598000000002</v>
      </c>
    </row>
    <row r="54" spans="1:4" s="352" customFormat="1" ht="15" customHeight="1">
      <c r="A54" s="355" t="s">
        <v>284</v>
      </c>
      <c r="B54" s="356">
        <v>1690.4</v>
      </c>
      <c r="C54" s="356">
        <v>1325</v>
      </c>
      <c r="D54" s="356">
        <v>1674</v>
      </c>
    </row>
    <row r="55" spans="1:4" s="352" customFormat="1" ht="17.399999999999999" customHeight="1">
      <c r="A55" s="366" t="s">
        <v>297</v>
      </c>
      <c r="B55" s="367">
        <f>B21+B41+B53+B54</f>
        <v>262299.88999999996</v>
      </c>
      <c r="C55" s="367">
        <f t="shared" ref="C55:D55" si="2">C21+C41+C53+C54</f>
        <v>278918.95400000003</v>
      </c>
      <c r="D55" s="367">
        <f t="shared" si="2"/>
        <v>290762.20399999991</v>
      </c>
    </row>
    <row r="56" spans="1:4" s="352" customFormat="1" ht="14.4" customHeight="1" thickBot="1">
      <c r="A56" s="383" t="s">
        <v>298</v>
      </c>
      <c r="B56" s="384">
        <v>81.3</v>
      </c>
      <c r="C56" s="385">
        <v>84.4</v>
      </c>
      <c r="D56" s="385">
        <v>85.5</v>
      </c>
    </row>
    <row r="57" spans="1:4" s="352" customFormat="1" ht="12" customHeight="1" thickTop="1">
      <c r="A57" s="352" t="s">
        <v>264</v>
      </c>
    </row>
    <row r="58" spans="1:4" s="352" customFormat="1" ht="12" customHeight="1">
      <c r="A58" s="352" t="s">
        <v>262</v>
      </c>
    </row>
    <row r="59" spans="1:4" s="352" customFormat="1" ht="12" customHeight="1">
      <c r="A59" s="361" t="s">
        <v>316</v>
      </c>
    </row>
    <row r="60" spans="1:4" s="352" customFormat="1" ht="12" customHeight="1">
      <c r="A60" s="352" t="s">
        <v>265</v>
      </c>
    </row>
    <row r="61" spans="1:4" s="352" customFormat="1" ht="12" customHeight="1">
      <c r="A61" s="352" t="s">
        <v>263</v>
      </c>
    </row>
    <row r="62" spans="1:4" s="352" customFormat="1" ht="12" customHeight="1">
      <c r="A62" s="386" t="s">
        <v>295</v>
      </c>
      <c r="B62" s="386"/>
      <c r="C62" s="386"/>
      <c r="D62" s="386"/>
    </row>
    <row r="63" spans="1:4" s="352" customFormat="1" ht="12" customHeight="1" thickBot="1">
      <c r="A63" s="387" t="s">
        <v>306</v>
      </c>
      <c r="B63" s="387"/>
      <c r="C63" s="388"/>
      <c r="D63" s="388"/>
    </row>
    <row r="64" spans="1:4" s="352" customFormat="1" ht="8.4" customHeight="1" thickTop="1"/>
    <row r="65" spans="2:4" s="352" customFormat="1" ht="11.4"/>
    <row r="66" spans="2:4">
      <c r="C66" s="336"/>
      <c r="D66" s="336"/>
    </row>
    <row r="67" spans="2:4">
      <c r="C67" s="336"/>
      <c r="D67" s="336"/>
    </row>
    <row r="68" spans="2:4">
      <c r="B68" s="336"/>
      <c r="C68" s="336"/>
      <c r="D68" s="336"/>
    </row>
    <row r="69" spans="2:4">
      <c r="B69" s="336"/>
      <c r="C69" s="336"/>
      <c r="D69" s="336"/>
    </row>
    <row r="70" spans="2:4">
      <c r="B70" s="336"/>
      <c r="C70" s="336"/>
      <c r="D70" s="336"/>
    </row>
    <row r="71" spans="2:4">
      <c r="C71" s="336"/>
      <c r="D71" s="336"/>
    </row>
    <row r="72" spans="2:4">
      <c r="C72" s="335"/>
      <c r="D72" s="335"/>
    </row>
    <row r="73" spans="2:4">
      <c r="C73" s="337"/>
      <c r="D73" s="337"/>
    </row>
    <row r="74" spans="2:4">
      <c r="C74" s="337"/>
      <c r="D74" s="337"/>
    </row>
    <row r="75" spans="2:4">
      <c r="C75" s="337"/>
      <c r="D75" s="337"/>
    </row>
    <row r="76" spans="2:4">
      <c r="C76" s="337"/>
      <c r="D76" s="337"/>
    </row>
    <row r="77" spans="2:4">
      <c r="C77" s="338"/>
      <c r="D77" s="338"/>
    </row>
    <row r="78" spans="2:4">
      <c r="C78" s="336"/>
      <c r="D78" s="336"/>
    </row>
    <row r="84" ht="17.399999999999999" customHeight="1"/>
    <row r="87" ht="16.95" customHeight="1"/>
    <row r="88" ht="14.4" customHeight="1"/>
    <row r="89" ht="14.4" customHeight="1"/>
    <row r="92" ht="28.2" customHeight="1"/>
    <row r="97" ht="16.95" customHeight="1"/>
    <row r="98" ht="9.6" customHeight="1"/>
  </sheetData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Inhalt</vt:lpstr>
      <vt:lpstr>A2a</vt:lpstr>
      <vt:lpstr>A2b</vt:lpstr>
      <vt:lpstr>A3</vt:lpstr>
      <vt:lpstr>A4</vt:lpstr>
      <vt:lpstr>A5a</vt:lpstr>
      <vt:lpstr>A5b</vt:lpstr>
      <vt:lpstr>A6</vt:lpstr>
      <vt:lpstr>A7</vt:lpstr>
      <vt:lpstr>A8</vt:lpstr>
      <vt:lpstr>A9</vt:lpstr>
      <vt:lpstr>A10</vt:lpstr>
      <vt:lpstr>'A10'!Druckbereich</vt:lpstr>
      <vt:lpstr>A2a!Druckbereich</vt:lpstr>
      <vt:lpstr>A2b!Druckbereich</vt:lpstr>
      <vt:lpstr>'A3'!Druckbereich</vt:lpstr>
      <vt:lpstr>'A4'!Druckbereich</vt:lpstr>
      <vt:lpstr>A5a!Druckbereich</vt:lpstr>
      <vt:lpstr>A5b!Druckbereich</vt:lpstr>
      <vt:lpstr>'A6'!Druckbereich</vt:lpstr>
      <vt:lpstr>'A7'!Druckbereich</vt:lpstr>
      <vt:lpstr>'A8'!Druckbereich</vt:lpstr>
      <vt:lpstr>'A9'!Druckbereich</vt:lpstr>
    </vt:vector>
  </TitlesOfParts>
  <Company>OeNB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</dc:creator>
  <cp:lastModifiedBy>Pop, Silvia</cp:lastModifiedBy>
  <cp:lastPrinted>2016-12-02T13:03:48Z</cp:lastPrinted>
  <dcterms:created xsi:type="dcterms:W3CDTF">1999-09-21T09:11:37Z</dcterms:created>
  <dcterms:modified xsi:type="dcterms:W3CDTF">2016-12-02T13:04:19Z</dcterms:modified>
</cp:coreProperties>
</file>